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tz/Library/CloudStorage/Dropbox/Project/StudyGuide/solow/"/>
    </mc:Choice>
  </mc:AlternateContent>
  <xr:revisionPtr revIDLastSave="0" documentId="13_ncr:1_{3A40FDBB-DF57-BE4A-B894-2388A8983BB9}" xr6:coauthVersionLast="47" xr6:coauthVersionMax="47" xr10:uidLastSave="{00000000-0000-0000-0000-000000000000}"/>
  <bookViews>
    <workbookView xWindow="0" yWindow="660" windowWidth="29400" windowHeight="16660" activeTab="1" xr2:uid="{766A9E66-545D-034F-944F-E69BE052E8C3}"/>
  </bookViews>
  <sheets>
    <sheet name="Solow Model" sheetId="1" r:id="rId1"/>
    <sheet name="Fig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4" i="1" l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P5" i="1"/>
  <c r="Q5" i="1" s="1"/>
  <c r="S5" i="1" s="1"/>
  <c r="F6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D6" i="1"/>
  <c r="C6" i="1"/>
  <c r="C7" i="1" s="1"/>
  <c r="B6" i="1"/>
  <c r="B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L5" i="1"/>
  <c r="M5" i="1" s="1"/>
  <c r="G6" i="1" s="1"/>
  <c r="J5" i="1"/>
  <c r="K5" i="1" s="1"/>
  <c r="R5" i="1" s="1"/>
  <c r="O5" i="1" l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P6" i="1"/>
  <c r="Q6" i="1" s="1"/>
  <c r="S6" i="1" s="1"/>
  <c r="J6" i="1"/>
  <c r="K6" i="1" s="1"/>
  <c r="R6" i="1" s="1"/>
  <c r="B8" i="1"/>
  <c r="C8" i="1" l="1"/>
  <c r="P7" i="1"/>
  <c r="Q7" i="1" s="1"/>
  <c r="S7" i="1" s="1"/>
  <c r="L6" i="1"/>
  <c r="M6" i="1" s="1"/>
  <c r="G7" i="1" s="1"/>
  <c r="B9" i="1"/>
  <c r="O6" i="1" l="1"/>
  <c r="C9" i="1"/>
  <c r="P8" i="1"/>
  <c r="Q8" i="1" s="1"/>
  <c r="S8" i="1" s="1"/>
  <c r="L7" i="1"/>
  <c r="M7" i="1" s="1"/>
  <c r="G8" i="1" s="1"/>
  <c r="J7" i="1"/>
  <c r="K7" i="1" s="1"/>
  <c r="R7" i="1" s="1"/>
  <c r="B10" i="1"/>
  <c r="P9" i="1" l="1"/>
  <c r="Q9" i="1" s="1"/>
  <c r="S9" i="1" s="1"/>
  <c r="C10" i="1"/>
  <c r="O7" i="1"/>
  <c r="B11" i="1"/>
  <c r="P10" i="1" l="1"/>
  <c r="Q10" i="1" s="1"/>
  <c r="S10" i="1" s="1"/>
  <c r="C11" i="1"/>
  <c r="J8" i="1"/>
  <c r="K8" i="1" s="1"/>
  <c r="R8" i="1" s="1"/>
  <c r="L8" i="1"/>
  <c r="M8" i="1" s="1"/>
  <c r="G9" i="1" s="1"/>
  <c r="B12" i="1"/>
  <c r="P11" i="1" l="1"/>
  <c r="Q11" i="1" s="1"/>
  <c r="S11" i="1" s="1"/>
  <c r="C12" i="1"/>
  <c r="O8" i="1"/>
  <c r="B13" i="1"/>
  <c r="P12" i="1" l="1"/>
  <c r="Q12" i="1" s="1"/>
  <c r="S12" i="1" s="1"/>
  <c r="C13" i="1"/>
  <c r="L9" i="1"/>
  <c r="M9" i="1" s="1"/>
  <c r="G10" i="1" s="1"/>
  <c r="J9" i="1"/>
  <c r="K9" i="1" s="1"/>
  <c r="R9" i="1" s="1"/>
  <c r="B14" i="1"/>
  <c r="P13" i="1" l="1"/>
  <c r="Q13" i="1" s="1"/>
  <c r="S13" i="1" s="1"/>
  <c r="C14" i="1"/>
  <c r="O9" i="1"/>
  <c r="B15" i="1"/>
  <c r="P14" i="1" l="1"/>
  <c r="Q14" i="1" s="1"/>
  <c r="S14" i="1" s="1"/>
  <c r="L10" i="1"/>
  <c r="M10" i="1" s="1"/>
  <c r="G11" i="1" s="1"/>
  <c r="J10" i="1"/>
  <c r="K10" i="1" s="1"/>
  <c r="R10" i="1" s="1"/>
  <c r="B16" i="1"/>
  <c r="P15" i="1" l="1"/>
  <c r="Q15" i="1" s="1"/>
  <c r="S15" i="1" s="1"/>
  <c r="C16" i="1"/>
  <c r="O10" i="1"/>
  <c r="B17" i="1"/>
  <c r="P16" i="1" l="1"/>
  <c r="Q16" i="1" s="1"/>
  <c r="S16" i="1" s="1"/>
  <c r="C17" i="1"/>
  <c r="L11" i="1"/>
  <c r="M11" i="1" s="1"/>
  <c r="G12" i="1" s="1"/>
  <c r="J11" i="1"/>
  <c r="K11" i="1" s="1"/>
  <c r="R11" i="1" s="1"/>
  <c r="B18" i="1"/>
  <c r="P17" i="1" l="1"/>
  <c r="Q17" i="1" s="1"/>
  <c r="S17" i="1" s="1"/>
  <c r="C18" i="1"/>
  <c r="O11" i="1"/>
  <c r="B19" i="1"/>
  <c r="P18" i="1" l="1"/>
  <c r="Q18" i="1" s="1"/>
  <c r="S18" i="1" s="1"/>
  <c r="C19" i="1"/>
  <c r="J12" i="1"/>
  <c r="K12" i="1" s="1"/>
  <c r="R12" i="1" s="1"/>
  <c r="L12" i="1"/>
  <c r="M12" i="1" s="1"/>
  <c r="G13" i="1" s="1"/>
  <c r="B20" i="1"/>
  <c r="P19" i="1" l="1"/>
  <c r="Q19" i="1" s="1"/>
  <c r="S19" i="1" s="1"/>
  <c r="C20" i="1"/>
  <c r="O12" i="1"/>
  <c r="B21" i="1"/>
  <c r="P20" i="1" l="1"/>
  <c r="Q20" i="1" s="1"/>
  <c r="S20" i="1" s="1"/>
  <c r="C21" i="1"/>
  <c r="L13" i="1"/>
  <c r="M13" i="1" s="1"/>
  <c r="G14" i="1" s="1"/>
  <c r="J13" i="1"/>
  <c r="K13" i="1" s="1"/>
  <c r="R13" i="1" s="1"/>
  <c r="B22" i="1"/>
  <c r="P21" i="1" l="1"/>
  <c r="Q21" i="1" s="1"/>
  <c r="S21" i="1" s="1"/>
  <c r="C22" i="1"/>
  <c r="O13" i="1"/>
  <c r="B23" i="1"/>
  <c r="P22" i="1" l="1"/>
  <c r="Q22" i="1" s="1"/>
  <c r="S22" i="1" s="1"/>
  <c r="C23" i="1"/>
  <c r="J14" i="1"/>
  <c r="K14" i="1" s="1"/>
  <c r="R14" i="1" s="1"/>
  <c r="L14" i="1"/>
  <c r="M14" i="1" s="1"/>
  <c r="G15" i="1" s="1"/>
  <c r="B24" i="1"/>
  <c r="P23" i="1" l="1"/>
  <c r="Q23" i="1" s="1"/>
  <c r="S23" i="1" s="1"/>
  <c r="C24" i="1"/>
  <c r="O14" i="1"/>
  <c r="B25" i="1"/>
  <c r="P24" i="1" l="1"/>
  <c r="Q24" i="1" s="1"/>
  <c r="S24" i="1" s="1"/>
  <c r="C25" i="1"/>
  <c r="L15" i="1"/>
  <c r="M15" i="1" s="1"/>
  <c r="G16" i="1" s="1"/>
  <c r="J15" i="1"/>
  <c r="K15" i="1" s="1"/>
  <c r="R15" i="1" s="1"/>
  <c r="B26" i="1"/>
  <c r="P25" i="1" l="1"/>
  <c r="Q25" i="1" s="1"/>
  <c r="S25" i="1" s="1"/>
  <c r="C26" i="1"/>
  <c r="O15" i="1"/>
  <c r="B27" i="1"/>
  <c r="P26" i="1" l="1"/>
  <c r="Q26" i="1" s="1"/>
  <c r="S26" i="1" s="1"/>
  <c r="C27" i="1"/>
  <c r="J16" i="1"/>
  <c r="K16" i="1" s="1"/>
  <c r="R16" i="1" s="1"/>
  <c r="L16" i="1"/>
  <c r="M16" i="1" s="1"/>
  <c r="G17" i="1" s="1"/>
  <c r="B28" i="1"/>
  <c r="P27" i="1" l="1"/>
  <c r="Q27" i="1" s="1"/>
  <c r="S27" i="1" s="1"/>
  <c r="C28" i="1"/>
  <c r="O16" i="1"/>
  <c r="B29" i="1"/>
  <c r="P28" i="1" l="1"/>
  <c r="Q28" i="1" s="1"/>
  <c r="S28" i="1" s="1"/>
  <c r="C29" i="1"/>
  <c r="L17" i="1"/>
  <c r="M17" i="1" s="1"/>
  <c r="G18" i="1" s="1"/>
  <c r="J17" i="1"/>
  <c r="K17" i="1" s="1"/>
  <c r="R17" i="1" s="1"/>
  <c r="B30" i="1"/>
  <c r="P29" i="1" l="1"/>
  <c r="Q29" i="1" s="1"/>
  <c r="S29" i="1" s="1"/>
  <c r="C30" i="1"/>
  <c r="O17" i="1"/>
  <c r="B31" i="1"/>
  <c r="P30" i="1" l="1"/>
  <c r="Q30" i="1" s="1"/>
  <c r="S30" i="1" s="1"/>
  <c r="C31" i="1"/>
  <c r="J18" i="1"/>
  <c r="K18" i="1" s="1"/>
  <c r="R18" i="1" s="1"/>
  <c r="L18" i="1"/>
  <c r="M18" i="1" s="1"/>
  <c r="G19" i="1" s="1"/>
  <c r="B32" i="1"/>
  <c r="P31" i="1" l="1"/>
  <c r="Q31" i="1" s="1"/>
  <c r="S31" i="1" s="1"/>
  <c r="C32" i="1"/>
  <c r="O18" i="1"/>
  <c r="B33" i="1"/>
  <c r="P32" i="1" l="1"/>
  <c r="Q32" i="1" s="1"/>
  <c r="S32" i="1" s="1"/>
  <c r="C33" i="1"/>
  <c r="J19" i="1"/>
  <c r="K19" i="1" s="1"/>
  <c r="R19" i="1" s="1"/>
  <c r="L19" i="1"/>
  <c r="M19" i="1" s="1"/>
  <c r="G20" i="1" s="1"/>
  <c r="B34" i="1"/>
  <c r="P33" i="1" l="1"/>
  <c r="Q33" i="1" s="1"/>
  <c r="S33" i="1" s="1"/>
  <c r="C34" i="1"/>
  <c r="O19" i="1"/>
  <c r="B35" i="1"/>
  <c r="P34" i="1" l="1"/>
  <c r="Q34" i="1" s="1"/>
  <c r="S34" i="1" s="1"/>
  <c r="C35" i="1"/>
  <c r="J20" i="1"/>
  <c r="K20" i="1" s="1"/>
  <c r="R20" i="1" s="1"/>
  <c r="L20" i="1"/>
  <c r="M20" i="1" s="1"/>
  <c r="G21" i="1" s="1"/>
  <c r="B36" i="1"/>
  <c r="P35" i="1" l="1"/>
  <c r="Q35" i="1" s="1"/>
  <c r="S35" i="1" s="1"/>
  <c r="C36" i="1"/>
  <c r="O20" i="1"/>
  <c r="B37" i="1"/>
  <c r="P36" i="1" l="1"/>
  <c r="Q36" i="1" s="1"/>
  <c r="S36" i="1" s="1"/>
  <c r="C37" i="1"/>
  <c r="J21" i="1"/>
  <c r="K21" i="1" s="1"/>
  <c r="R21" i="1" s="1"/>
  <c r="L21" i="1"/>
  <c r="M21" i="1" s="1"/>
  <c r="G22" i="1" s="1"/>
  <c r="B38" i="1"/>
  <c r="P37" i="1" l="1"/>
  <c r="Q37" i="1" s="1"/>
  <c r="S37" i="1" s="1"/>
  <c r="C38" i="1"/>
  <c r="O21" i="1"/>
  <c r="B39" i="1"/>
  <c r="P38" i="1" l="1"/>
  <c r="Q38" i="1" s="1"/>
  <c r="S38" i="1" s="1"/>
  <c r="C39" i="1"/>
  <c r="J22" i="1"/>
  <c r="K22" i="1" s="1"/>
  <c r="R22" i="1" s="1"/>
  <c r="L22" i="1"/>
  <c r="M22" i="1" s="1"/>
  <c r="G23" i="1" s="1"/>
  <c r="B40" i="1"/>
  <c r="P39" i="1" l="1"/>
  <c r="Q39" i="1" s="1"/>
  <c r="S39" i="1" s="1"/>
  <c r="C40" i="1"/>
  <c r="O22" i="1"/>
  <c r="B41" i="1"/>
  <c r="P40" i="1" l="1"/>
  <c r="Q40" i="1" s="1"/>
  <c r="S40" i="1" s="1"/>
  <c r="C41" i="1"/>
  <c r="J23" i="1"/>
  <c r="K23" i="1" s="1"/>
  <c r="R23" i="1" s="1"/>
  <c r="L23" i="1"/>
  <c r="M23" i="1" s="1"/>
  <c r="G24" i="1" s="1"/>
  <c r="B42" i="1"/>
  <c r="P41" i="1" l="1"/>
  <c r="Q41" i="1" s="1"/>
  <c r="S41" i="1" s="1"/>
  <c r="C42" i="1"/>
  <c r="O23" i="1"/>
  <c r="B43" i="1"/>
  <c r="P42" i="1" l="1"/>
  <c r="Q42" i="1" s="1"/>
  <c r="S42" i="1" s="1"/>
  <c r="C43" i="1"/>
  <c r="J24" i="1"/>
  <c r="K24" i="1" s="1"/>
  <c r="R24" i="1" s="1"/>
  <c r="L24" i="1"/>
  <c r="M24" i="1" s="1"/>
  <c r="G25" i="1" s="1"/>
  <c r="B44" i="1"/>
  <c r="P43" i="1" l="1"/>
  <c r="Q43" i="1" s="1"/>
  <c r="S43" i="1" s="1"/>
  <c r="C44" i="1"/>
  <c r="O24" i="1"/>
  <c r="B45" i="1"/>
  <c r="P44" i="1" l="1"/>
  <c r="Q44" i="1" s="1"/>
  <c r="S44" i="1" s="1"/>
  <c r="C45" i="1"/>
  <c r="J25" i="1"/>
  <c r="K25" i="1" s="1"/>
  <c r="R25" i="1" s="1"/>
  <c r="L25" i="1"/>
  <c r="M25" i="1" s="1"/>
  <c r="G26" i="1" s="1"/>
  <c r="B46" i="1"/>
  <c r="P45" i="1" l="1"/>
  <c r="Q45" i="1" s="1"/>
  <c r="S45" i="1" s="1"/>
  <c r="C46" i="1"/>
  <c r="O25" i="1"/>
  <c r="B47" i="1"/>
  <c r="P46" i="1" l="1"/>
  <c r="Q46" i="1" s="1"/>
  <c r="S46" i="1" s="1"/>
  <c r="C47" i="1"/>
  <c r="L26" i="1"/>
  <c r="M26" i="1" s="1"/>
  <c r="G27" i="1" s="1"/>
  <c r="J26" i="1"/>
  <c r="K26" i="1" s="1"/>
  <c r="R26" i="1" s="1"/>
  <c r="B48" i="1"/>
  <c r="P47" i="1" l="1"/>
  <c r="Q47" i="1" s="1"/>
  <c r="S47" i="1" s="1"/>
  <c r="C48" i="1"/>
  <c r="O26" i="1"/>
  <c r="B49" i="1"/>
  <c r="P48" i="1" l="1"/>
  <c r="Q48" i="1" s="1"/>
  <c r="S48" i="1" s="1"/>
  <c r="C49" i="1"/>
  <c r="J27" i="1"/>
  <c r="K27" i="1" s="1"/>
  <c r="R27" i="1" s="1"/>
  <c r="L27" i="1"/>
  <c r="M27" i="1" s="1"/>
  <c r="G28" i="1" s="1"/>
  <c r="B50" i="1"/>
  <c r="P49" i="1" l="1"/>
  <c r="Q49" i="1" s="1"/>
  <c r="S49" i="1" s="1"/>
  <c r="C50" i="1"/>
  <c r="O27" i="1"/>
  <c r="B51" i="1"/>
  <c r="P50" i="1" l="1"/>
  <c r="Q50" i="1" s="1"/>
  <c r="S50" i="1" s="1"/>
  <c r="C51" i="1"/>
  <c r="J28" i="1"/>
  <c r="K28" i="1" s="1"/>
  <c r="R28" i="1" s="1"/>
  <c r="L28" i="1"/>
  <c r="M28" i="1" s="1"/>
  <c r="G29" i="1" s="1"/>
  <c r="B52" i="1"/>
  <c r="P51" i="1" l="1"/>
  <c r="Q51" i="1" s="1"/>
  <c r="S51" i="1" s="1"/>
  <c r="C52" i="1"/>
  <c r="O28" i="1"/>
  <c r="B53" i="1"/>
  <c r="P52" i="1" l="1"/>
  <c r="Q52" i="1" s="1"/>
  <c r="S52" i="1" s="1"/>
  <c r="C53" i="1"/>
  <c r="J29" i="1"/>
  <c r="K29" i="1" s="1"/>
  <c r="R29" i="1" s="1"/>
  <c r="L29" i="1"/>
  <c r="M29" i="1" s="1"/>
  <c r="G30" i="1" s="1"/>
  <c r="B54" i="1"/>
  <c r="P53" i="1" l="1"/>
  <c r="Q53" i="1" s="1"/>
  <c r="S53" i="1" s="1"/>
  <c r="C54" i="1"/>
  <c r="O29" i="1"/>
  <c r="B55" i="1"/>
  <c r="P54" i="1" l="1"/>
  <c r="Q54" i="1" s="1"/>
  <c r="S54" i="1" s="1"/>
  <c r="C55" i="1"/>
  <c r="L30" i="1"/>
  <c r="M30" i="1" s="1"/>
  <c r="G31" i="1" s="1"/>
  <c r="J30" i="1"/>
  <c r="K30" i="1" s="1"/>
  <c r="R30" i="1" s="1"/>
  <c r="B56" i="1"/>
  <c r="P55" i="1" l="1"/>
  <c r="Q55" i="1" s="1"/>
  <c r="S55" i="1" s="1"/>
  <c r="C56" i="1"/>
  <c r="O30" i="1"/>
  <c r="B57" i="1"/>
  <c r="P56" i="1" l="1"/>
  <c r="Q56" i="1" s="1"/>
  <c r="S56" i="1" s="1"/>
  <c r="C57" i="1"/>
  <c r="L31" i="1"/>
  <c r="M31" i="1" s="1"/>
  <c r="G32" i="1" s="1"/>
  <c r="J31" i="1"/>
  <c r="K31" i="1" s="1"/>
  <c r="R31" i="1" s="1"/>
  <c r="B58" i="1"/>
  <c r="P57" i="1" l="1"/>
  <c r="Q57" i="1" s="1"/>
  <c r="S57" i="1" s="1"/>
  <c r="C58" i="1"/>
  <c r="O31" i="1"/>
  <c r="B59" i="1"/>
  <c r="P58" i="1" l="1"/>
  <c r="Q58" i="1" s="1"/>
  <c r="S58" i="1" s="1"/>
  <c r="C59" i="1"/>
  <c r="L32" i="1"/>
  <c r="M32" i="1" s="1"/>
  <c r="G33" i="1" s="1"/>
  <c r="J32" i="1"/>
  <c r="K32" i="1" s="1"/>
  <c r="R32" i="1" s="1"/>
  <c r="B60" i="1"/>
  <c r="P59" i="1" l="1"/>
  <c r="Q59" i="1" s="1"/>
  <c r="S59" i="1" s="1"/>
  <c r="C60" i="1"/>
  <c r="O32" i="1"/>
  <c r="B61" i="1"/>
  <c r="P60" i="1" l="1"/>
  <c r="Q60" i="1" s="1"/>
  <c r="S60" i="1" s="1"/>
  <c r="C61" i="1"/>
  <c r="L33" i="1"/>
  <c r="M33" i="1" s="1"/>
  <c r="G34" i="1" s="1"/>
  <c r="J33" i="1"/>
  <c r="K33" i="1" s="1"/>
  <c r="R33" i="1" s="1"/>
  <c r="B62" i="1"/>
  <c r="P61" i="1" l="1"/>
  <c r="Q61" i="1" s="1"/>
  <c r="S61" i="1" s="1"/>
  <c r="C62" i="1"/>
  <c r="O33" i="1"/>
  <c r="B63" i="1"/>
  <c r="P62" i="1" l="1"/>
  <c r="Q62" i="1" s="1"/>
  <c r="S62" i="1" s="1"/>
  <c r="C63" i="1"/>
  <c r="L34" i="1"/>
  <c r="M34" i="1" s="1"/>
  <c r="G35" i="1" s="1"/>
  <c r="J34" i="1"/>
  <c r="K34" i="1" s="1"/>
  <c r="R34" i="1" s="1"/>
  <c r="B64" i="1"/>
  <c r="P63" i="1" l="1"/>
  <c r="Q63" i="1" s="1"/>
  <c r="S63" i="1" s="1"/>
  <c r="C64" i="1"/>
  <c r="O34" i="1"/>
  <c r="B65" i="1"/>
  <c r="P64" i="1" l="1"/>
  <c r="Q64" i="1" s="1"/>
  <c r="S64" i="1" s="1"/>
  <c r="C65" i="1"/>
  <c r="L35" i="1"/>
  <c r="M35" i="1" s="1"/>
  <c r="G36" i="1" s="1"/>
  <c r="J35" i="1"/>
  <c r="K35" i="1" s="1"/>
  <c r="R35" i="1" s="1"/>
  <c r="B66" i="1"/>
  <c r="P65" i="1" l="1"/>
  <c r="Q65" i="1" s="1"/>
  <c r="S65" i="1" s="1"/>
  <c r="C66" i="1"/>
  <c r="O35" i="1"/>
  <c r="B67" i="1"/>
  <c r="P66" i="1" l="1"/>
  <c r="Q66" i="1" s="1"/>
  <c r="S66" i="1" s="1"/>
  <c r="C67" i="1"/>
  <c r="J36" i="1"/>
  <c r="K36" i="1" s="1"/>
  <c r="R36" i="1" s="1"/>
  <c r="L36" i="1"/>
  <c r="M36" i="1" s="1"/>
  <c r="G37" i="1" s="1"/>
  <c r="B68" i="1"/>
  <c r="P67" i="1" l="1"/>
  <c r="Q67" i="1" s="1"/>
  <c r="S67" i="1" s="1"/>
  <c r="C68" i="1"/>
  <c r="O36" i="1"/>
  <c r="B69" i="1"/>
  <c r="P68" i="1" l="1"/>
  <c r="Q68" i="1" s="1"/>
  <c r="S68" i="1" s="1"/>
  <c r="C69" i="1"/>
  <c r="L37" i="1"/>
  <c r="M37" i="1" s="1"/>
  <c r="G38" i="1" s="1"/>
  <c r="J37" i="1"/>
  <c r="K37" i="1" s="1"/>
  <c r="R37" i="1" s="1"/>
  <c r="B70" i="1"/>
  <c r="P69" i="1" l="1"/>
  <c r="Q69" i="1" s="1"/>
  <c r="S69" i="1" s="1"/>
  <c r="C70" i="1"/>
  <c r="O37" i="1"/>
  <c r="B71" i="1"/>
  <c r="P70" i="1" l="1"/>
  <c r="Q70" i="1" s="1"/>
  <c r="S70" i="1" s="1"/>
  <c r="C71" i="1"/>
  <c r="J38" i="1"/>
  <c r="K38" i="1" s="1"/>
  <c r="R38" i="1" s="1"/>
  <c r="L38" i="1"/>
  <c r="M38" i="1" s="1"/>
  <c r="G39" i="1" s="1"/>
  <c r="B72" i="1"/>
  <c r="P71" i="1" l="1"/>
  <c r="Q71" i="1" s="1"/>
  <c r="S71" i="1" s="1"/>
  <c r="C72" i="1"/>
  <c r="O38" i="1"/>
  <c r="B73" i="1"/>
  <c r="P72" i="1" l="1"/>
  <c r="Q72" i="1" s="1"/>
  <c r="S72" i="1" s="1"/>
  <c r="C73" i="1"/>
  <c r="J39" i="1"/>
  <c r="K39" i="1" s="1"/>
  <c r="R39" i="1" s="1"/>
  <c r="L39" i="1"/>
  <c r="M39" i="1" s="1"/>
  <c r="G40" i="1" s="1"/>
  <c r="B74" i="1"/>
  <c r="P73" i="1" l="1"/>
  <c r="Q73" i="1" s="1"/>
  <c r="S73" i="1" s="1"/>
  <c r="C74" i="1"/>
  <c r="O39" i="1"/>
  <c r="B75" i="1"/>
  <c r="P74" i="1" l="1"/>
  <c r="Q74" i="1" s="1"/>
  <c r="S74" i="1" s="1"/>
  <c r="C75" i="1"/>
  <c r="L40" i="1"/>
  <c r="M40" i="1" s="1"/>
  <c r="G41" i="1" s="1"/>
  <c r="J40" i="1"/>
  <c r="K40" i="1" s="1"/>
  <c r="R40" i="1" s="1"/>
  <c r="B76" i="1"/>
  <c r="P75" i="1" l="1"/>
  <c r="Q75" i="1" s="1"/>
  <c r="S75" i="1" s="1"/>
  <c r="C76" i="1"/>
  <c r="O40" i="1"/>
  <c r="B77" i="1"/>
  <c r="P76" i="1" l="1"/>
  <c r="Q76" i="1" s="1"/>
  <c r="S76" i="1" s="1"/>
  <c r="C77" i="1"/>
  <c r="J41" i="1"/>
  <c r="K41" i="1" s="1"/>
  <c r="R41" i="1" s="1"/>
  <c r="L41" i="1"/>
  <c r="M41" i="1" s="1"/>
  <c r="G42" i="1" s="1"/>
  <c r="B78" i="1"/>
  <c r="P77" i="1" l="1"/>
  <c r="Q77" i="1" s="1"/>
  <c r="S77" i="1" s="1"/>
  <c r="C78" i="1"/>
  <c r="O41" i="1"/>
  <c r="B79" i="1"/>
  <c r="P78" i="1" l="1"/>
  <c r="Q78" i="1" s="1"/>
  <c r="S78" i="1" s="1"/>
  <c r="C79" i="1"/>
  <c r="L42" i="1"/>
  <c r="M42" i="1" s="1"/>
  <c r="G43" i="1" s="1"/>
  <c r="J42" i="1"/>
  <c r="K42" i="1" s="1"/>
  <c r="R42" i="1" s="1"/>
  <c r="B80" i="1"/>
  <c r="P79" i="1" l="1"/>
  <c r="Q79" i="1" s="1"/>
  <c r="S79" i="1" s="1"/>
  <c r="C80" i="1"/>
  <c r="O42" i="1"/>
  <c r="B81" i="1"/>
  <c r="P80" i="1" l="1"/>
  <c r="Q80" i="1" s="1"/>
  <c r="S80" i="1" s="1"/>
  <c r="C81" i="1"/>
  <c r="J43" i="1"/>
  <c r="K43" i="1" s="1"/>
  <c r="R43" i="1" s="1"/>
  <c r="L43" i="1"/>
  <c r="M43" i="1" s="1"/>
  <c r="G44" i="1" s="1"/>
  <c r="B82" i="1"/>
  <c r="P81" i="1" l="1"/>
  <c r="Q81" i="1" s="1"/>
  <c r="S81" i="1" s="1"/>
  <c r="C82" i="1"/>
  <c r="O43" i="1"/>
  <c r="B83" i="1"/>
  <c r="P82" i="1" l="1"/>
  <c r="Q82" i="1" s="1"/>
  <c r="S82" i="1" s="1"/>
  <c r="C83" i="1"/>
  <c r="L44" i="1"/>
  <c r="M44" i="1" s="1"/>
  <c r="G45" i="1" s="1"/>
  <c r="J44" i="1"/>
  <c r="K44" i="1" s="1"/>
  <c r="R44" i="1" s="1"/>
  <c r="B84" i="1"/>
  <c r="P83" i="1" l="1"/>
  <c r="Q83" i="1" s="1"/>
  <c r="S83" i="1" s="1"/>
  <c r="C84" i="1"/>
  <c r="O44" i="1"/>
  <c r="B85" i="1"/>
  <c r="P84" i="1" l="1"/>
  <c r="Q84" i="1" s="1"/>
  <c r="S84" i="1" s="1"/>
  <c r="C85" i="1"/>
  <c r="L45" i="1"/>
  <c r="M45" i="1" s="1"/>
  <c r="G46" i="1" s="1"/>
  <c r="J45" i="1"/>
  <c r="K45" i="1" s="1"/>
  <c r="R45" i="1" s="1"/>
  <c r="B86" i="1"/>
  <c r="P85" i="1" l="1"/>
  <c r="Q85" i="1" s="1"/>
  <c r="S85" i="1" s="1"/>
  <c r="C86" i="1"/>
  <c r="O45" i="1"/>
  <c r="B87" i="1"/>
  <c r="P86" i="1" l="1"/>
  <c r="Q86" i="1" s="1"/>
  <c r="S86" i="1" s="1"/>
  <c r="C87" i="1"/>
  <c r="L46" i="1"/>
  <c r="M46" i="1" s="1"/>
  <c r="G47" i="1" s="1"/>
  <c r="J46" i="1"/>
  <c r="K46" i="1" s="1"/>
  <c r="R46" i="1" s="1"/>
  <c r="B88" i="1"/>
  <c r="P87" i="1" l="1"/>
  <c r="Q87" i="1" s="1"/>
  <c r="S87" i="1" s="1"/>
  <c r="C88" i="1"/>
  <c r="O46" i="1"/>
  <c r="B89" i="1"/>
  <c r="P88" i="1" l="1"/>
  <c r="Q88" i="1" s="1"/>
  <c r="S88" i="1" s="1"/>
  <c r="C89" i="1"/>
  <c r="J47" i="1"/>
  <c r="K47" i="1" s="1"/>
  <c r="R47" i="1" s="1"/>
  <c r="L47" i="1"/>
  <c r="M47" i="1" s="1"/>
  <c r="G48" i="1" s="1"/>
  <c r="B90" i="1"/>
  <c r="P89" i="1" l="1"/>
  <c r="Q89" i="1" s="1"/>
  <c r="S89" i="1" s="1"/>
  <c r="C90" i="1"/>
  <c r="O47" i="1"/>
  <c r="B91" i="1"/>
  <c r="P90" i="1" l="1"/>
  <c r="Q90" i="1" s="1"/>
  <c r="S90" i="1" s="1"/>
  <c r="C91" i="1"/>
  <c r="L48" i="1"/>
  <c r="M48" i="1" s="1"/>
  <c r="G49" i="1" s="1"/>
  <c r="J48" i="1"/>
  <c r="K48" i="1" s="1"/>
  <c r="R48" i="1" s="1"/>
  <c r="B92" i="1"/>
  <c r="P91" i="1" l="1"/>
  <c r="Q91" i="1" s="1"/>
  <c r="S91" i="1" s="1"/>
  <c r="C92" i="1"/>
  <c r="O48" i="1"/>
  <c r="B93" i="1"/>
  <c r="P92" i="1" l="1"/>
  <c r="Q92" i="1" s="1"/>
  <c r="S92" i="1" s="1"/>
  <c r="C93" i="1"/>
  <c r="J49" i="1"/>
  <c r="K49" i="1" s="1"/>
  <c r="R49" i="1" s="1"/>
  <c r="L49" i="1"/>
  <c r="M49" i="1" s="1"/>
  <c r="G50" i="1" s="1"/>
  <c r="B94" i="1"/>
  <c r="P93" i="1" l="1"/>
  <c r="Q93" i="1" s="1"/>
  <c r="S93" i="1" s="1"/>
  <c r="C94" i="1"/>
  <c r="O49" i="1"/>
  <c r="B95" i="1"/>
  <c r="P94" i="1" l="1"/>
  <c r="Q94" i="1" s="1"/>
  <c r="S94" i="1" s="1"/>
  <c r="C95" i="1"/>
  <c r="L50" i="1"/>
  <c r="M50" i="1" s="1"/>
  <c r="G51" i="1" s="1"/>
  <c r="J50" i="1"/>
  <c r="K50" i="1" s="1"/>
  <c r="R50" i="1" s="1"/>
  <c r="B96" i="1"/>
  <c r="P95" i="1" l="1"/>
  <c r="Q95" i="1" s="1"/>
  <c r="S95" i="1" s="1"/>
  <c r="C96" i="1"/>
  <c r="O50" i="1"/>
  <c r="B97" i="1"/>
  <c r="P96" i="1" l="1"/>
  <c r="Q96" i="1" s="1"/>
  <c r="S96" i="1" s="1"/>
  <c r="C97" i="1"/>
  <c r="J51" i="1"/>
  <c r="K51" i="1" s="1"/>
  <c r="R51" i="1" s="1"/>
  <c r="L51" i="1"/>
  <c r="M51" i="1" s="1"/>
  <c r="G52" i="1" s="1"/>
  <c r="B98" i="1"/>
  <c r="P97" i="1" l="1"/>
  <c r="Q97" i="1" s="1"/>
  <c r="S97" i="1" s="1"/>
  <c r="C98" i="1"/>
  <c r="O51" i="1"/>
  <c r="B99" i="1"/>
  <c r="P98" i="1" l="1"/>
  <c r="Q98" i="1" s="1"/>
  <c r="S98" i="1" s="1"/>
  <c r="C99" i="1"/>
  <c r="L52" i="1"/>
  <c r="M52" i="1" s="1"/>
  <c r="G53" i="1" s="1"/>
  <c r="J52" i="1"/>
  <c r="K52" i="1" s="1"/>
  <c r="R52" i="1" s="1"/>
  <c r="B100" i="1"/>
  <c r="P99" i="1" l="1"/>
  <c r="Q99" i="1" s="1"/>
  <c r="S99" i="1" s="1"/>
  <c r="C100" i="1"/>
  <c r="O52" i="1"/>
  <c r="B101" i="1"/>
  <c r="P100" i="1" l="1"/>
  <c r="Q100" i="1" s="1"/>
  <c r="S100" i="1" s="1"/>
  <c r="C101" i="1"/>
  <c r="J53" i="1"/>
  <c r="K53" i="1" s="1"/>
  <c r="R53" i="1" s="1"/>
  <c r="L53" i="1"/>
  <c r="M53" i="1" s="1"/>
  <c r="G54" i="1" s="1"/>
  <c r="B102" i="1"/>
  <c r="P101" i="1" l="1"/>
  <c r="Q101" i="1" s="1"/>
  <c r="S101" i="1" s="1"/>
  <c r="C102" i="1"/>
  <c r="O53" i="1"/>
  <c r="B103" i="1"/>
  <c r="P102" i="1" l="1"/>
  <c r="Q102" i="1" s="1"/>
  <c r="S102" i="1" s="1"/>
  <c r="C103" i="1"/>
  <c r="J54" i="1"/>
  <c r="K54" i="1" s="1"/>
  <c r="R54" i="1" s="1"/>
  <c r="L54" i="1"/>
  <c r="M54" i="1" s="1"/>
  <c r="G55" i="1" s="1"/>
  <c r="B104" i="1"/>
  <c r="P103" i="1" l="1"/>
  <c r="Q103" i="1" s="1"/>
  <c r="S103" i="1" s="1"/>
  <c r="C104" i="1"/>
  <c r="P104" i="1" s="1"/>
  <c r="Q104" i="1" s="1"/>
  <c r="S104" i="1" s="1"/>
  <c r="O54" i="1"/>
  <c r="J55" i="1" l="1"/>
  <c r="K55" i="1" s="1"/>
  <c r="R55" i="1" s="1"/>
  <c r="L55" i="1"/>
  <c r="M55" i="1" s="1"/>
  <c r="G56" i="1" s="1"/>
  <c r="O55" i="1" l="1"/>
  <c r="L56" i="1" l="1"/>
  <c r="M56" i="1" s="1"/>
  <c r="G57" i="1" s="1"/>
  <c r="J56" i="1"/>
  <c r="K56" i="1" s="1"/>
  <c r="R56" i="1" s="1"/>
  <c r="O56" i="1" l="1"/>
  <c r="J57" i="1" l="1"/>
  <c r="K57" i="1" s="1"/>
  <c r="R57" i="1" s="1"/>
  <c r="L57" i="1"/>
  <c r="M57" i="1" s="1"/>
  <c r="G58" i="1" s="1"/>
  <c r="O57" i="1" l="1"/>
  <c r="J58" i="1" l="1"/>
  <c r="K58" i="1" s="1"/>
  <c r="R58" i="1" s="1"/>
  <c r="L58" i="1"/>
  <c r="M58" i="1" s="1"/>
  <c r="G59" i="1" s="1"/>
  <c r="O58" i="1" l="1"/>
  <c r="J59" i="1" l="1"/>
  <c r="K59" i="1" s="1"/>
  <c r="R59" i="1" s="1"/>
  <c r="L59" i="1"/>
  <c r="M59" i="1" s="1"/>
  <c r="G60" i="1" s="1"/>
  <c r="O59" i="1" l="1"/>
  <c r="L60" i="1" l="1"/>
  <c r="M60" i="1" s="1"/>
  <c r="G61" i="1" s="1"/>
  <c r="J60" i="1"/>
  <c r="K60" i="1" s="1"/>
  <c r="R60" i="1" s="1"/>
  <c r="O60" i="1" l="1"/>
  <c r="L61" i="1" l="1"/>
  <c r="M61" i="1" s="1"/>
  <c r="G62" i="1" s="1"/>
  <c r="J61" i="1"/>
  <c r="K61" i="1" s="1"/>
  <c r="R61" i="1" s="1"/>
  <c r="O61" i="1" l="1"/>
  <c r="L62" i="1" l="1"/>
  <c r="M62" i="1" s="1"/>
  <c r="G63" i="1" s="1"/>
  <c r="J62" i="1"/>
  <c r="K62" i="1" s="1"/>
  <c r="R62" i="1" s="1"/>
  <c r="O62" i="1" l="1"/>
  <c r="L63" i="1" l="1"/>
  <c r="M63" i="1" s="1"/>
  <c r="G64" i="1" s="1"/>
  <c r="J63" i="1"/>
  <c r="K63" i="1" s="1"/>
  <c r="R63" i="1" s="1"/>
  <c r="O63" i="1" l="1"/>
  <c r="J64" i="1" l="1"/>
  <c r="K64" i="1" s="1"/>
  <c r="R64" i="1" s="1"/>
  <c r="L64" i="1"/>
  <c r="M64" i="1" s="1"/>
  <c r="G65" i="1" s="1"/>
  <c r="O64" i="1" l="1"/>
  <c r="J65" i="1" l="1"/>
  <c r="K65" i="1" s="1"/>
  <c r="R65" i="1" s="1"/>
  <c r="L65" i="1"/>
  <c r="M65" i="1" s="1"/>
  <c r="G66" i="1" s="1"/>
  <c r="O65" i="1" l="1"/>
  <c r="L66" i="1" l="1"/>
  <c r="M66" i="1" s="1"/>
  <c r="G67" i="1" s="1"/>
  <c r="J66" i="1"/>
  <c r="K66" i="1" s="1"/>
  <c r="R66" i="1" s="1"/>
  <c r="O66" i="1" l="1"/>
  <c r="J67" i="1" l="1"/>
  <c r="K67" i="1" s="1"/>
  <c r="R67" i="1" s="1"/>
  <c r="L67" i="1"/>
  <c r="M67" i="1" s="1"/>
  <c r="G68" i="1" s="1"/>
  <c r="O67" i="1" l="1"/>
  <c r="L68" i="1" l="1"/>
  <c r="M68" i="1" s="1"/>
  <c r="G69" i="1" s="1"/>
  <c r="J68" i="1"/>
  <c r="K68" i="1" s="1"/>
  <c r="R68" i="1" s="1"/>
  <c r="O68" i="1" l="1"/>
  <c r="L69" i="1" l="1"/>
  <c r="M69" i="1" s="1"/>
  <c r="G70" i="1" s="1"/>
  <c r="J69" i="1"/>
  <c r="K69" i="1" s="1"/>
  <c r="R69" i="1" s="1"/>
  <c r="O69" i="1" l="1"/>
  <c r="L70" i="1" l="1"/>
  <c r="M70" i="1" s="1"/>
  <c r="G71" i="1" s="1"/>
  <c r="J70" i="1"/>
  <c r="K70" i="1" s="1"/>
  <c r="R70" i="1" s="1"/>
  <c r="O70" i="1" l="1"/>
  <c r="L71" i="1" l="1"/>
  <c r="M71" i="1" s="1"/>
  <c r="G72" i="1" s="1"/>
  <c r="J71" i="1"/>
  <c r="K71" i="1" s="1"/>
  <c r="R71" i="1" s="1"/>
  <c r="O71" i="1" l="1"/>
  <c r="L72" i="1" l="1"/>
  <c r="M72" i="1" s="1"/>
  <c r="G73" i="1" s="1"/>
  <c r="J72" i="1"/>
  <c r="K72" i="1" s="1"/>
  <c r="R72" i="1" s="1"/>
  <c r="O72" i="1" l="1"/>
  <c r="J73" i="1" l="1"/>
  <c r="K73" i="1" s="1"/>
  <c r="R73" i="1" s="1"/>
  <c r="L73" i="1"/>
  <c r="M73" i="1" s="1"/>
  <c r="G74" i="1" s="1"/>
  <c r="O73" i="1" l="1"/>
  <c r="L74" i="1" l="1"/>
  <c r="M74" i="1" s="1"/>
  <c r="G75" i="1" s="1"/>
  <c r="J74" i="1"/>
  <c r="K74" i="1" s="1"/>
  <c r="R74" i="1" s="1"/>
  <c r="O74" i="1" l="1"/>
  <c r="J75" i="1" l="1"/>
  <c r="K75" i="1" s="1"/>
  <c r="R75" i="1" s="1"/>
  <c r="L75" i="1"/>
  <c r="M75" i="1" s="1"/>
  <c r="G76" i="1" s="1"/>
  <c r="O75" i="1" l="1"/>
  <c r="L76" i="1" l="1"/>
  <c r="M76" i="1" s="1"/>
  <c r="G77" i="1" s="1"/>
  <c r="J76" i="1"/>
  <c r="K76" i="1" s="1"/>
  <c r="R76" i="1" s="1"/>
  <c r="O76" i="1" l="1"/>
  <c r="J77" i="1" l="1"/>
  <c r="K77" i="1" s="1"/>
  <c r="R77" i="1" s="1"/>
  <c r="L77" i="1"/>
  <c r="M77" i="1" s="1"/>
  <c r="G78" i="1" s="1"/>
  <c r="O77" i="1" l="1"/>
  <c r="L78" i="1" l="1"/>
  <c r="M78" i="1" s="1"/>
  <c r="G79" i="1" s="1"/>
  <c r="J78" i="1"/>
  <c r="K78" i="1" s="1"/>
  <c r="R78" i="1" s="1"/>
  <c r="O78" i="1" l="1"/>
  <c r="L79" i="1" l="1"/>
  <c r="M79" i="1" s="1"/>
  <c r="G80" i="1" s="1"/>
  <c r="J79" i="1"/>
  <c r="K79" i="1" s="1"/>
  <c r="R79" i="1" s="1"/>
  <c r="O79" i="1" l="1"/>
  <c r="L80" i="1" l="1"/>
  <c r="M80" i="1" s="1"/>
  <c r="G81" i="1" s="1"/>
  <c r="J80" i="1"/>
  <c r="K80" i="1" s="1"/>
  <c r="R80" i="1" s="1"/>
  <c r="O80" i="1" l="1"/>
  <c r="L81" i="1" l="1"/>
  <c r="M81" i="1" s="1"/>
  <c r="G82" i="1" s="1"/>
  <c r="J81" i="1"/>
  <c r="K81" i="1" s="1"/>
  <c r="R81" i="1" s="1"/>
  <c r="O81" i="1" l="1"/>
  <c r="J82" i="1" l="1"/>
  <c r="K82" i="1" s="1"/>
  <c r="R82" i="1" s="1"/>
  <c r="L82" i="1"/>
  <c r="M82" i="1" s="1"/>
  <c r="G83" i="1" s="1"/>
  <c r="O82" i="1" l="1"/>
  <c r="L83" i="1" l="1"/>
  <c r="M83" i="1" s="1"/>
  <c r="G84" i="1" s="1"/>
  <c r="J83" i="1"/>
  <c r="K83" i="1" s="1"/>
  <c r="R83" i="1" s="1"/>
  <c r="O83" i="1" l="1"/>
  <c r="J84" i="1" l="1"/>
  <c r="K84" i="1" s="1"/>
  <c r="R84" i="1" s="1"/>
  <c r="L84" i="1"/>
  <c r="M84" i="1" s="1"/>
  <c r="G85" i="1" s="1"/>
  <c r="O84" i="1" l="1"/>
  <c r="L85" i="1" l="1"/>
  <c r="M85" i="1" s="1"/>
  <c r="G86" i="1" s="1"/>
  <c r="J85" i="1"/>
  <c r="K85" i="1" s="1"/>
  <c r="R85" i="1" s="1"/>
  <c r="O85" i="1" l="1"/>
  <c r="J86" i="1" l="1"/>
  <c r="K86" i="1" s="1"/>
  <c r="R86" i="1" s="1"/>
  <c r="L86" i="1"/>
  <c r="M86" i="1" s="1"/>
  <c r="G87" i="1" s="1"/>
  <c r="O86" i="1" l="1"/>
  <c r="L87" i="1" l="1"/>
  <c r="M87" i="1" s="1"/>
  <c r="G88" i="1" s="1"/>
  <c r="J87" i="1"/>
  <c r="K87" i="1" s="1"/>
  <c r="R87" i="1" s="1"/>
  <c r="O87" i="1" l="1"/>
  <c r="J88" i="1" l="1"/>
  <c r="K88" i="1" s="1"/>
  <c r="R88" i="1" s="1"/>
  <c r="L88" i="1"/>
  <c r="M88" i="1" s="1"/>
  <c r="G89" i="1" s="1"/>
  <c r="O88" i="1" l="1"/>
  <c r="J89" i="1" l="1"/>
  <c r="K89" i="1" s="1"/>
  <c r="R89" i="1" s="1"/>
  <c r="L89" i="1"/>
  <c r="M89" i="1" s="1"/>
  <c r="G90" i="1" s="1"/>
  <c r="O89" i="1" l="1"/>
  <c r="J90" i="1" l="1"/>
  <c r="K90" i="1" s="1"/>
  <c r="R90" i="1" s="1"/>
  <c r="L90" i="1"/>
  <c r="M90" i="1" s="1"/>
  <c r="G91" i="1" s="1"/>
  <c r="O90" i="1" l="1"/>
  <c r="J91" i="1" l="1"/>
  <c r="K91" i="1" s="1"/>
  <c r="R91" i="1" s="1"/>
  <c r="L91" i="1"/>
  <c r="M91" i="1" s="1"/>
  <c r="G92" i="1" s="1"/>
  <c r="O91" i="1" l="1"/>
  <c r="L92" i="1" l="1"/>
  <c r="M92" i="1" s="1"/>
  <c r="G93" i="1" s="1"/>
  <c r="J92" i="1"/>
  <c r="K92" i="1" s="1"/>
  <c r="R92" i="1" s="1"/>
  <c r="O92" i="1" l="1"/>
  <c r="L93" i="1" l="1"/>
  <c r="M93" i="1" s="1"/>
  <c r="G94" i="1" s="1"/>
  <c r="J93" i="1"/>
  <c r="K93" i="1" s="1"/>
  <c r="R93" i="1" s="1"/>
  <c r="O93" i="1" l="1"/>
  <c r="J94" i="1" l="1"/>
  <c r="K94" i="1" s="1"/>
  <c r="R94" i="1" s="1"/>
  <c r="L94" i="1"/>
  <c r="M94" i="1" s="1"/>
  <c r="G95" i="1" s="1"/>
  <c r="O94" i="1" l="1"/>
  <c r="J95" i="1" l="1"/>
  <c r="K95" i="1" s="1"/>
  <c r="R95" i="1" s="1"/>
  <c r="L95" i="1"/>
  <c r="M95" i="1" s="1"/>
  <c r="G96" i="1" s="1"/>
  <c r="O95" i="1" l="1"/>
  <c r="J96" i="1" l="1"/>
  <c r="K96" i="1" s="1"/>
  <c r="R96" i="1" s="1"/>
  <c r="L96" i="1"/>
  <c r="M96" i="1" s="1"/>
  <c r="G97" i="1" s="1"/>
  <c r="O96" i="1" l="1"/>
  <c r="J97" i="1" l="1"/>
  <c r="K97" i="1" s="1"/>
  <c r="R97" i="1" s="1"/>
  <c r="L97" i="1"/>
  <c r="M97" i="1" s="1"/>
  <c r="G98" i="1" s="1"/>
  <c r="O97" i="1" l="1"/>
  <c r="L98" i="1" l="1"/>
  <c r="M98" i="1" s="1"/>
  <c r="G99" i="1" s="1"/>
  <c r="J98" i="1"/>
  <c r="K98" i="1" s="1"/>
  <c r="R98" i="1" s="1"/>
  <c r="O98" i="1" l="1"/>
  <c r="L99" i="1" l="1"/>
  <c r="M99" i="1" s="1"/>
  <c r="G100" i="1" s="1"/>
  <c r="J99" i="1"/>
  <c r="K99" i="1" s="1"/>
  <c r="R99" i="1" s="1"/>
  <c r="O99" i="1" l="1"/>
  <c r="J100" i="1" l="1"/>
  <c r="K100" i="1" s="1"/>
  <c r="R100" i="1" s="1"/>
  <c r="L100" i="1"/>
  <c r="M100" i="1" s="1"/>
  <c r="G101" i="1" s="1"/>
  <c r="O100" i="1" l="1"/>
  <c r="J101" i="1" l="1"/>
  <c r="K101" i="1" s="1"/>
  <c r="R101" i="1" s="1"/>
  <c r="L101" i="1"/>
  <c r="M101" i="1" s="1"/>
  <c r="G102" i="1" s="1"/>
  <c r="O101" i="1" l="1"/>
  <c r="J102" i="1" l="1"/>
  <c r="K102" i="1" s="1"/>
  <c r="R102" i="1" s="1"/>
  <c r="L102" i="1"/>
  <c r="M102" i="1" s="1"/>
  <c r="G103" i="1" s="1"/>
  <c r="O102" i="1" l="1"/>
  <c r="L103" i="1" l="1"/>
  <c r="M103" i="1" s="1"/>
  <c r="G104" i="1" s="1"/>
  <c r="J103" i="1"/>
  <c r="K103" i="1" s="1"/>
  <c r="R103" i="1" s="1"/>
  <c r="O103" i="1" l="1"/>
  <c r="J104" i="1" l="1"/>
  <c r="K104" i="1" s="1"/>
  <c r="R104" i="1" s="1"/>
  <c r="L104" i="1"/>
  <c r="M104" i="1" s="1"/>
  <c r="O104" i="1" s="1"/>
</calcChain>
</file>

<file path=xl/sharedStrings.xml><?xml version="1.0" encoding="utf-8"?>
<sst xmlns="http://schemas.openxmlformats.org/spreadsheetml/2006/main" count="21" uniqueCount="21">
  <si>
    <t>Period</t>
  </si>
  <si>
    <t>sI</t>
  </si>
  <si>
    <t>gL</t>
  </si>
  <si>
    <t>delta</t>
  </si>
  <si>
    <t>gA</t>
  </si>
  <si>
    <t>alpha</t>
  </si>
  <si>
    <t>GDP (Y)</t>
  </si>
  <si>
    <t>K</t>
  </si>
  <si>
    <t>A</t>
  </si>
  <si>
    <t>L</t>
  </si>
  <si>
    <t>GDP pc (y)</t>
  </si>
  <si>
    <t>K/AL</t>
  </si>
  <si>
    <t>gK</t>
  </si>
  <si>
    <t>gy</t>
  </si>
  <si>
    <t>K/AL*</t>
  </si>
  <si>
    <t>lny_BGP</t>
  </si>
  <si>
    <t>y_BGP</t>
  </si>
  <si>
    <t>lny</t>
  </si>
  <si>
    <t xml:space="preserve">Create a "shock" in period 11 by changing any of the terms in orange. </t>
  </si>
  <si>
    <t>Fill in initial paramters and state variables (K, A, L) in the green cells.</t>
  </si>
  <si>
    <t>gA+gL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</si>
</sst>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 GDP per capita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Model'!$R$4</c:f>
              <c:strCache>
                <c:ptCount val="1"/>
                <c:pt idx="0">
                  <c:v>lny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Model'!$R$5:$R$104</c:f>
              <c:numCache>
                <c:formatCode>0.000</c:formatCode>
                <c:ptCount val="100"/>
                <c:pt idx="0">
                  <c:v>0</c:v>
                </c:pt>
                <c:pt idx="1">
                  <c:v>6.6300000000000192E-2</c:v>
                </c:pt>
                <c:pt idx="2">
                  <c:v>0.12791072225149414</c:v>
                </c:pt>
                <c:pt idx="3">
                  <c:v>0.18571017307425269</c:v>
                </c:pt>
                <c:pt idx="4">
                  <c:v>0.24035416632005177</c:v>
                </c:pt>
                <c:pt idx="5">
                  <c:v>0.29234597416957731</c:v>
                </c:pt>
                <c:pt idx="6">
                  <c:v>0.34208050967898673</c:v>
                </c:pt>
                <c:pt idx="7">
                  <c:v>0.38987350304480284</c:v>
                </c:pt>
                <c:pt idx="8">
                  <c:v>0.43598142404290907</c:v>
                </c:pt>
                <c:pt idx="9">
                  <c:v>0.48061547661749782</c:v>
                </c:pt>
                <c:pt idx="10">
                  <c:v>0.52395167143715737</c:v>
                </c:pt>
                <c:pt idx="11">
                  <c:v>0.56613823031111588</c:v>
                </c:pt>
                <c:pt idx="12">
                  <c:v>0.607301130986444</c:v>
                </c:pt>
                <c:pt idx="13">
                  <c:v>0.64754832796007478</c:v>
                </c:pt>
                <c:pt idx="14">
                  <c:v>0.68697301271006472</c:v>
                </c:pt>
                <c:pt idx="15">
                  <c:v>0.72565616517055964</c:v>
                </c:pt>
                <c:pt idx="16">
                  <c:v>0.76366857428632551</c:v>
                </c:pt>
                <c:pt idx="17">
                  <c:v>0.80107245538815763</c:v>
                </c:pt>
                <c:pt idx="18">
                  <c:v>0.83792275757085632</c:v>
                </c:pt>
                <c:pt idx="19">
                  <c:v>0.87426823000414455</c:v>
                </c:pt>
                <c:pt idx="20">
                  <c:v>0.91015229882352333</c:v>
                </c:pt>
                <c:pt idx="21">
                  <c:v>0.94561379375487276</c:v>
                </c:pt>
                <c:pt idx="22">
                  <c:v>0.98068755447771039</c:v>
                </c:pt>
                <c:pt idx="23">
                  <c:v>1.0154049399514296</c:v>
                </c:pt>
                <c:pt idx="24">
                  <c:v>1.0497942588474538</c:v>
                </c:pt>
                <c:pt idx="25">
                  <c:v>1.0838811353829201</c:v>
                </c:pt>
                <c:pt idx="26">
                  <c:v>1.117688821910543</c:v>
                </c:pt>
                <c:pt idx="27">
                  <c:v>1.1512384673510625</c:v>
                </c:pt>
                <c:pt idx="28">
                  <c:v>1.184549348790652</c:v>
                </c:pt>
                <c:pt idx="29">
                  <c:v>1.2176390721829622</c:v>
                </c:pt>
                <c:pt idx="30">
                  <c:v>1.2505237470037922</c:v>
                </c:pt>
                <c:pt idx="31">
                  <c:v>1.2832181388383905</c:v>
                </c:pt>
                <c:pt idx="32">
                  <c:v>1.3157358031868636</c:v>
                </c:pt>
                <c:pt idx="33">
                  <c:v>1.34808920321396</c:v>
                </c:pt>
                <c:pt idx="34">
                  <c:v>1.380289813716628</c:v>
                </c:pt>
                <c:pt idx="35">
                  <c:v>1.4123482132140217</c:v>
                </c:pt>
                <c:pt idx="36">
                  <c:v>1.4442741657627864</c:v>
                </c:pt>
                <c:pt idx="37">
                  <c:v>1.4760766938521743</c:v>
                </c:pt>
                <c:pt idx="38">
                  <c:v>1.5077641435283642</c:v>
                </c:pt>
                <c:pt idx="39">
                  <c:v>1.539344242727001</c:v>
                </c:pt>
                <c:pt idx="40">
                  <c:v>1.5708241536509566</c:v>
                </c:pt>
                <c:pt idx="41">
                  <c:v>1.6022105199114323</c:v>
                </c:pt>
                <c:pt idx="42">
                  <c:v>1.6335095090506018</c:v>
                </c:pt>
                <c:pt idx="43">
                  <c:v>1.6647268509797195</c:v>
                </c:pt>
                <c:pt idx="44">
                  <c:v>1.6958678727952761</c:v>
                </c:pt>
                <c:pt idx="45">
                  <c:v>1.7269375303751653</c:v>
                </c:pt>
                <c:pt idx="46">
                  <c:v>1.7579404371051874</c:v>
                </c:pt>
                <c:pt idx="47">
                  <c:v>1.7888808900420476</c:v>
                </c:pt>
                <c:pt idx="48">
                  <c:v>1.8197628937811314</c:v>
                </c:pt>
                <c:pt idx="49">
                  <c:v>1.8505901822647819</c:v>
                </c:pt>
                <c:pt idx="50">
                  <c:v>1.8813662387386878</c:v>
                </c:pt>
                <c:pt idx="51">
                  <c:v>1.912094314039712</c:v>
                </c:pt>
                <c:pt idx="52">
                  <c:v>1.9427774433774017</c:v>
                </c:pt>
                <c:pt idx="53">
                  <c:v>1.9734184617531116</c:v>
                </c:pt>
                <c:pt idx="54">
                  <c:v>2.0040200181446943</c:v>
                </c:pt>
                <c:pt idx="55">
                  <c:v>2.0345845885707696</c:v>
                </c:pt>
                <c:pt idx="56">
                  <c:v>2.0651144881363561</c:v>
                </c:pt>
                <c:pt idx="57">
                  <c:v>2.0956118821509362</c:v>
                </c:pt>
                <c:pt idx="58">
                  <c:v>2.1260787964005776</c:v>
                </c:pt>
                <c:pt idx="59">
                  <c:v>2.1565171266474374</c:v>
                </c:pt>
                <c:pt idx="60">
                  <c:v>2.1869286474226</c:v>
                </c:pt>
                <c:pt idx="61">
                  <c:v>2.2173150201717249</c:v>
                </c:pt>
                <c:pt idx="62">
                  <c:v>2.2476778008071916</c:v>
                </c:pt>
                <c:pt idx="63">
                  <c:v>2.2780184467153037</c:v>
                </c:pt>
                <c:pt idx="64">
                  <c:v>2.3083383232625576</c:v>
                </c:pt>
                <c:pt idx="65">
                  <c:v>2.3386387098408936</c:v>
                </c:pt>
                <c:pt idx="66">
                  <c:v>2.368920805488222</c:v>
                </c:pt>
                <c:pt idx="67">
                  <c:v>2.3991857341172409</c:v>
                </c:pt>
                <c:pt idx="68">
                  <c:v>2.4294345493826479</c:v>
                </c:pt>
                <c:pt idx="69">
                  <c:v>2.4596682392142291</c:v>
                </c:pt>
                <c:pt idx="70">
                  <c:v>2.4898877300409197</c:v>
                </c:pt>
                <c:pt idx="71">
                  <c:v>2.5200938907288233</c:v>
                </c:pt>
                <c:pt idx="72">
                  <c:v>2.5502875362542525</c:v>
                </c:pt>
                <c:pt idx="73">
                  <c:v>2.5804694311310863</c:v>
                </c:pt>
                <c:pt idx="74">
                  <c:v>2.6106402926102086</c:v>
                </c:pt>
                <c:pt idx="75">
                  <c:v>2.6408007936673146</c:v>
                </c:pt>
                <c:pt idx="76">
                  <c:v>2.6709515657941245</c:v>
                </c:pt>
                <c:pt idx="77">
                  <c:v>2.7010932016068079</c:v>
                </c:pt>
                <c:pt idx="78">
                  <c:v>2.7312262572844053</c:v>
                </c:pt>
                <c:pt idx="79">
                  <c:v>2.7613512548490098</c:v>
                </c:pt>
                <c:pt idx="80">
                  <c:v>2.7914686842985899</c:v>
                </c:pt>
                <c:pt idx="81">
                  <c:v>2.8215790056025263</c:v>
                </c:pt>
                <c:pt idx="82">
                  <c:v>2.8516826505691735</c:v>
                </c:pt>
                <c:pt idx="83">
                  <c:v>2.8817800245940726</c:v>
                </c:pt>
                <c:pt idx="84">
                  <c:v>2.9118715082968176</c:v>
                </c:pt>
                <c:pt idx="85">
                  <c:v>2.9419574590539979</c:v>
                </c:pt>
                <c:pt idx="86">
                  <c:v>2.9720382124350895</c:v>
                </c:pt>
                <c:pt idx="87">
                  <c:v>3.0021140835477196</c:v>
                </c:pt>
                <c:pt idx="88">
                  <c:v>3.0321853682982232</c:v>
                </c:pt>
                <c:pt idx="89">
                  <c:v>3.0622523445730438</c:v>
                </c:pt>
                <c:pt idx="90">
                  <c:v>3.0923152733461161</c:v>
                </c:pt>
                <c:pt idx="91">
                  <c:v>3.1223743997170228</c:v>
                </c:pt>
                <c:pt idx="92">
                  <c:v>3.1524299538843858</c:v>
                </c:pt>
                <c:pt idx="93">
                  <c:v>3.1824821520586704</c:v>
                </c:pt>
                <c:pt idx="94">
                  <c:v>3.2125311973182553</c:v>
                </c:pt>
                <c:pt idx="95">
                  <c:v>3.2425772804124038</c:v>
                </c:pt>
                <c:pt idx="96">
                  <c:v>3.2726205805145128</c:v>
                </c:pt>
                <c:pt idx="97">
                  <c:v>3.3026612659287853</c:v>
                </c:pt>
                <c:pt idx="98">
                  <c:v>3.3326994947532738</c:v>
                </c:pt>
                <c:pt idx="99">
                  <c:v>3.3627354155020464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C-584B-B7FB-884BDEC919D7}"/>
            </c:ext>
          </c:extLst>
        </c:ser>
        <c:ser>
          <c:idx val="1"/>
          <c:order val="1"/>
          <c:tx>
            <c:strRef>
              <c:f>'Solow Model'!$S$4</c:f>
              <c:strCache>
                <c:ptCount val="1"/>
                <c:pt idx="0">
                  <c:v>lny_BGP</c:v>
                </c:pt>
              </c:strCache>
            </c:strRef>
          </c:tx>
          <c:spPr>
            <a:ln w="317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Model'!$S$5:$S$104</c:f>
              <c:numCache>
                <c:formatCode>0.000</c:formatCode>
                <c:ptCount val="100"/>
                <c:pt idx="0">
                  <c:v>0.39329483545054422</c:v>
                </c:pt>
                <c:pt idx="1">
                  <c:v>0.42329483545054436</c:v>
                </c:pt>
                <c:pt idx="2">
                  <c:v>0.45329483545054444</c:v>
                </c:pt>
                <c:pt idx="3">
                  <c:v>0.48329483545054447</c:v>
                </c:pt>
                <c:pt idx="4">
                  <c:v>0.51329483545054444</c:v>
                </c:pt>
                <c:pt idx="5">
                  <c:v>0.54329483545054447</c:v>
                </c:pt>
                <c:pt idx="6">
                  <c:v>0.5732948354505446</c:v>
                </c:pt>
                <c:pt idx="7">
                  <c:v>0.60329483545054463</c:v>
                </c:pt>
                <c:pt idx="8">
                  <c:v>0.63329483545054477</c:v>
                </c:pt>
                <c:pt idx="9">
                  <c:v>0.66329483545054491</c:v>
                </c:pt>
                <c:pt idx="10">
                  <c:v>0.69329483545054493</c:v>
                </c:pt>
                <c:pt idx="11">
                  <c:v>0.72329483545054507</c:v>
                </c:pt>
                <c:pt idx="12">
                  <c:v>0.75329483545054499</c:v>
                </c:pt>
                <c:pt idx="13">
                  <c:v>0.78329483545054535</c:v>
                </c:pt>
                <c:pt idx="14">
                  <c:v>0.81329483545054526</c:v>
                </c:pt>
                <c:pt idx="15">
                  <c:v>0.8432948354505454</c:v>
                </c:pt>
                <c:pt idx="16">
                  <c:v>0.87329483545054543</c:v>
                </c:pt>
                <c:pt idx="17">
                  <c:v>0.90329483545054556</c:v>
                </c:pt>
                <c:pt idx="18">
                  <c:v>0.9332948354505457</c:v>
                </c:pt>
                <c:pt idx="19">
                  <c:v>0.96329483545054584</c:v>
                </c:pt>
                <c:pt idx="20">
                  <c:v>0.99329483545054587</c:v>
                </c:pt>
                <c:pt idx="21">
                  <c:v>1.023294835450546</c:v>
                </c:pt>
                <c:pt idx="22">
                  <c:v>1.0532948354505463</c:v>
                </c:pt>
                <c:pt idx="23">
                  <c:v>1.0832948354505461</c:v>
                </c:pt>
                <c:pt idx="24">
                  <c:v>1.1132948354505463</c:v>
                </c:pt>
                <c:pt idx="25">
                  <c:v>1.1432948354505463</c:v>
                </c:pt>
                <c:pt idx="26">
                  <c:v>1.1732948354505464</c:v>
                </c:pt>
                <c:pt idx="27">
                  <c:v>1.2032948354505466</c:v>
                </c:pt>
                <c:pt idx="28">
                  <c:v>1.2332948354505466</c:v>
                </c:pt>
                <c:pt idx="29">
                  <c:v>1.2632948354505467</c:v>
                </c:pt>
                <c:pt idx="30">
                  <c:v>1.2932948354505469</c:v>
                </c:pt>
                <c:pt idx="31">
                  <c:v>1.3232948354505469</c:v>
                </c:pt>
                <c:pt idx="32">
                  <c:v>1.353294835450547</c:v>
                </c:pt>
                <c:pt idx="33">
                  <c:v>1.3832948354505472</c:v>
                </c:pt>
                <c:pt idx="34">
                  <c:v>1.4132948354505472</c:v>
                </c:pt>
                <c:pt idx="35">
                  <c:v>1.4432948354505473</c:v>
                </c:pt>
                <c:pt idx="36">
                  <c:v>1.4732948354505475</c:v>
                </c:pt>
                <c:pt idx="37">
                  <c:v>1.5032948354505475</c:v>
                </c:pt>
                <c:pt idx="38">
                  <c:v>1.5332948354505476</c:v>
                </c:pt>
                <c:pt idx="39">
                  <c:v>1.5632948354505476</c:v>
                </c:pt>
                <c:pt idx="40">
                  <c:v>1.5932948354505476</c:v>
                </c:pt>
                <c:pt idx="41">
                  <c:v>1.6232948354505479</c:v>
                </c:pt>
                <c:pt idx="42">
                  <c:v>1.6532948354505479</c:v>
                </c:pt>
                <c:pt idx="43">
                  <c:v>1.6832948354505479</c:v>
                </c:pt>
                <c:pt idx="44">
                  <c:v>1.7132948354505479</c:v>
                </c:pt>
                <c:pt idx="45">
                  <c:v>1.7432948354505482</c:v>
                </c:pt>
                <c:pt idx="46">
                  <c:v>1.7732948354505482</c:v>
                </c:pt>
                <c:pt idx="47">
                  <c:v>1.8032948354505483</c:v>
                </c:pt>
                <c:pt idx="48">
                  <c:v>1.8332948354505485</c:v>
                </c:pt>
                <c:pt idx="49">
                  <c:v>1.8632948354505485</c:v>
                </c:pt>
                <c:pt idx="50">
                  <c:v>1.8932948354505488</c:v>
                </c:pt>
                <c:pt idx="51">
                  <c:v>1.9232948354505486</c:v>
                </c:pt>
                <c:pt idx="52">
                  <c:v>1.9532948354505486</c:v>
                </c:pt>
                <c:pt idx="53">
                  <c:v>1.9832948354505489</c:v>
                </c:pt>
                <c:pt idx="54">
                  <c:v>2.0132948354505489</c:v>
                </c:pt>
                <c:pt idx="55">
                  <c:v>2.0432948354505491</c:v>
                </c:pt>
                <c:pt idx="56">
                  <c:v>2.0732948354505494</c:v>
                </c:pt>
                <c:pt idx="57">
                  <c:v>2.1032948354505492</c:v>
                </c:pt>
                <c:pt idx="58">
                  <c:v>2.1332948354505494</c:v>
                </c:pt>
                <c:pt idx="59">
                  <c:v>2.1632948354505497</c:v>
                </c:pt>
                <c:pt idx="60">
                  <c:v>2.1932948354505495</c:v>
                </c:pt>
                <c:pt idx="61">
                  <c:v>2.2232948354505497</c:v>
                </c:pt>
                <c:pt idx="62">
                  <c:v>2.25329483545055</c:v>
                </c:pt>
                <c:pt idx="63">
                  <c:v>2.2832948354505498</c:v>
                </c:pt>
                <c:pt idx="64">
                  <c:v>2.31329483545055</c:v>
                </c:pt>
                <c:pt idx="65">
                  <c:v>2.3432948354505498</c:v>
                </c:pt>
                <c:pt idx="66">
                  <c:v>2.3732948354505501</c:v>
                </c:pt>
                <c:pt idx="67">
                  <c:v>2.4032948354505503</c:v>
                </c:pt>
                <c:pt idx="68">
                  <c:v>2.4332948354505506</c:v>
                </c:pt>
                <c:pt idx="69">
                  <c:v>2.4632948354505504</c:v>
                </c:pt>
                <c:pt idx="70">
                  <c:v>2.4932948354505506</c:v>
                </c:pt>
                <c:pt idx="71">
                  <c:v>2.5232948354505504</c:v>
                </c:pt>
                <c:pt idx="72">
                  <c:v>2.5532948354505507</c:v>
                </c:pt>
                <c:pt idx="73">
                  <c:v>2.5832948354505509</c:v>
                </c:pt>
                <c:pt idx="74">
                  <c:v>2.6132948354505507</c:v>
                </c:pt>
                <c:pt idx="75">
                  <c:v>2.643294835450551</c:v>
                </c:pt>
                <c:pt idx="76">
                  <c:v>2.6732948354505508</c:v>
                </c:pt>
                <c:pt idx="77">
                  <c:v>2.703294835450551</c:v>
                </c:pt>
                <c:pt idx="78">
                  <c:v>2.7332948354505513</c:v>
                </c:pt>
                <c:pt idx="79">
                  <c:v>2.7632948354505511</c:v>
                </c:pt>
                <c:pt idx="80">
                  <c:v>2.7932948354505513</c:v>
                </c:pt>
                <c:pt idx="81">
                  <c:v>2.8232948354505516</c:v>
                </c:pt>
                <c:pt idx="82">
                  <c:v>2.8532948354505514</c:v>
                </c:pt>
                <c:pt idx="83">
                  <c:v>2.8832948354505517</c:v>
                </c:pt>
                <c:pt idx="84">
                  <c:v>2.9132948354505519</c:v>
                </c:pt>
                <c:pt idx="85">
                  <c:v>2.9432948354505517</c:v>
                </c:pt>
                <c:pt idx="86">
                  <c:v>2.9732948354505515</c:v>
                </c:pt>
                <c:pt idx="87">
                  <c:v>3.0032948354505522</c:v>
                </c:pt>
                <c:pt idx="88">
                  <c:v>3.033294835450552</c:v>
                </c:pt>
                <c:pt idx="89">
                  <c:v>3.0632948354505518</c:v>
                </c:pt>
                <c:pt idx="90">
                  <c:v>3.0932948354505521</c:v>
                </c:pt>
                <c:pt idx="91">
                  <c:v>3.1232948354505523</c:v>
                </c:pt>
                <c:pt idx="92">
                  <c:v>3.1532948354505526</c:v>
                </c:pt>
                <c:pt idx="93">
                  <c:v>3.1832948354505524</c:v>
                </c:pt>
                <c:pt idx="94">
                  <c:v>3.2132948354505526</c:v>
                </c:pt>
                <c:pt idx="95">
                  <c:v>3.2432948354505524</c:v>
                </c:pt>
                <c:pt idx="96">
                  <c:v>3.2732948354505527</c:v>
                </c:pt>
                <c:pt idx="97">
                  <c:v>3.3032948354505529</c:v>
                </c:pt>
                <c:pt idx="98">
                  <c:v>3.3332948354505527</c:v>
                </c:pt>
                <c:pt idx="99">
                  <c:v>3.363294835450553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C-584B-B7FB-884BDEC9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35600"/>
        <c:axId val="133034496"/>
      </c:lineChart>
      <c:catAx>
        <c:axId val="13273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34496"/>
        <c:crosses val="autoZero"/>
        <c:auto val="1"/>
        <c:lblAlgn val="ctr"/>
        <c:lblOffset val="100"/>
        <c:noMultiLvlLbl val="0"/>
      </c:catAx>
      <c:valAx>
        <c:axId val="13303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GDP per capita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Growth rate of GDP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Model'!$O$4</c:f>
              <c:strCache>
                <c:ptCount val="1"/>
                <c:pt idx="0">
                  <c:v>gy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Model'!$O$5:$O$104</c:f>
              <c:numCache>
                <c:formatCode>0.000</c:formatCode>
                <c:ptCount val="100"/>
                <c:pt idx="0">
                  <c:v>6.6300000000000012E-2</c:v>
                </c:pt>
                <c:pt idx="1">
                  <c:v>6.1610722251493784E-2</c:v>
                </c:pt>
                <c:pt idx="2">
                  <c:v>5.7799450822758711E-2</c:v>
                </c:pt>
                <c:pt idx="3">
                  <c:v>5.4643993245798904E-2</c:v>
                </c:pt>
                <c:pt idx="4">
                  <c:v>5.1991807849525493E-2</c:v>
                </c:pt>
                <c:pt idx="5">
                  <c:v>4.9734535509409497E-2</c:v>
                </c:pt>
                <c:pt idx="6">
                  <c:v>4.7792993365815828E-2</c:v>
                </c:pt>
                <c:pt idx="7">
                  <c:v>4.6107920998106358E-2</c:v>
                </c:pt>
                <c:pt idx="8">
                  <c:v>4.4634052574588565E-2</c:v>
                </c:pt>
                <c:pt idx="9">
                  <c:v>4.3336194819659252E-2</c:v>
                </c:pt>
                <c:pt idx="10">
                  <c:v>4.2186558873958724E-2</c:v>
                </c:pt>
                <c:pt idx="11">
                  <c:v>4.1162900675328018E-2</c:v>
                </c:pt>
                <c:pt idx="12">
                  <c:v>4.0247196973630717E-2</c:v>
                </c:pt>
                <c:pt idx="13">
                  <c:v>3.942468474998985E-2</c:v>
                </c:pt>
                <c:pt idx="14">
                  <c:v>3.8683152460494814E-2</c:v>
                </c:pt>
                <c:pt idx="15">
                  <c:v>3.8012409115765741E-2</c:v>
                </c:pt>
                <c:pt idx="16">
                  <c:v>3.7403881101831904E-2</c:v>
                </c:pt>
                <c:pt idx="17">
                  <c:v>3.6850302182698788E-2</c:v>
                </c:pt>
                <c:pt idx="18">
                  <c:v>3.6345472433287992E-2</c:v>
                </c:pt>
                <c:pt idx="19">
                  <c:v>3.5884068819378688E-2</c:v>
                </c:pt>
                <c:pt idx="20">
                  <c:v>3.5461494931349299E-2</c:v>
                </c:pt>
                <c:pt idx="21">
                  <c:v>3.5073760722837528E-2</c:v>
                </c:pt>
                <c:pt idx="22">
                  <c:v>3.4717385473718873E-2</c:v>
                </c:pt>
                <c:pt idx="23">
                  <c:v>3.4389318896024042E-2</c:v>
                </c:pt>
                <c:pt idx="24">
                  <c:v>3.4086876535466534E-2</c:v>
                </c:pt>
                <c:pt idx="25">
                  <c:v>3.3807686527622657E-2</c:v>
                </c:pt>
                <c:pt idx="26">
                  <c:v>3.354964544051979E-2</c:v>
                </c:pt>
                <c:pt idx="27">
                  <c:v>3.3310881439589039E-2</c:v>
                </c:pt>
                <c:pt idx="28">
                  <c:v>3.3089723392310283E-2</c:v>
                </c:pt>
                <c:pt idx="29">
                  <c:v>3.2884674820829983E-2</c:v>
                </c:pt>
                <c:pt idx="30">
                  <c:v>3.2694391834597825E-2</c:v>
                </c:pt>
                <c:pt idx="31">
                  <c:v>3.251766434847328E-2</c:v>
                </c:pt>
                <c:pt idx="32">
                  <c:v>3.2353400027096219E-2</c:v>
                </c:pt>
                <c:pt idx="33">
                  <c:v>3.2200610502667697E-2</c:v>
                </c:pt>
                <c:pt idx="34">
                  <c:v>3.2058399497393843E-2</c:v>
                </c:pt>
                <c:pt idx="35">
                  <c:v>3.1925952548764396E-2</c:v>
                </c:pt>
                <c:pt idx="36">
                  <c:v>3.1802528089387619E-2</c:v>
                </c:pt>
                <c:pt idx="37">
                  <c:v>3.168744967618993E-2</c:v>
                </c:pt>
                <c:pt idx="38">
                  <c:v>3.1580099198636684E-2</c:v>
                </c:pt>
                <c:pt idx="39">
                  <c:v>3.1479910923955634E-2</c:v>
                </c:pt>
                <c:pt idx="40">
                  <c:v>3.1386366260475751E-2</c:v>
                </c:pt>
                <c:pt idx="41">
                  <c:v>3.1298989139169245E-2</c:v>
                </c:pt>
                <c:pt idx="42">
                  <c:v>3.1217341929117837E-2</c:v>
                </c:pt>
                <c:pt idx="43">
                  <c:v>3.1141021815556523E-2</c:v>
                </c:pt>
                <c:pt idx="44">
                  <c:v>3.1069657579888957E-2</c:v>
                </c:pt>
                <c:pt idx="45">
                  <c:v>3.1002906730022119E-2</c:v>
                </c:pt>
                <c:pt idx="46">
                  <c:v>3.0940452936859833E-2</c:v>
                </c:pt>
                <c:pt idx="47">
                  <c:v>3.0882003739083879E-2</c:v>
                </c:pt>
                <c:pt idx="48">
                  <c:v>3.0827288483650368E-2</c:v>
                </c:pt>
                <c:pt idx="49">
                  <c:v>3.077605647390589E-2</c:v>
                </c:pt>
                <c:pt idx="50">
                  <c:v>3.0728075301024043E-2</c:v>
                </c:pt>
                <c:pt idx="51">
                  <c:v>3.0683129337689609E-2</c:v>
                </c:pt>
                <c:pt idx="52">
                  <c:v>3.0641018375709629E-2</c:v>
                </c:pt>
                <c:pt idx="53">
                  <c:v>3.0601556391582657E-2</c:v>
                </c:pt>
                <c:pt idx="54">
                  <c:v>3.0564570426075122E-2</c:v>
                </c:pt>
                <c:pt idx="55">
                  <c:v>3.0529899565586542E-2</c:v>
                </c:pt>
                <c:pt idx="56">
                  <c:v>3.0497394014579664E-2</c:v>
                </c:pt>
                <c:pt idx="57">
                  <c:v>3.0466914249641715E-2</c:v>
                </c:pt>
                <c:pt idx="58">
                  <c:v>3.0438330246859636E-2</c:v>
                </c:pt>
                <c:pt idx="59">
                  <c:v>3.0411520775162293E-2</c:v>
                </c:pt>
                <c:pt idx="60">
                  <c:v>3.0386372749124951E-2</c:v>
                </c:pt>
                <c:pt idx="61">
                  <c:v>3.0362780635466598E-2</c:v>
                </c:pt>
                <c:pt idx="62">
                  <c:v>3.0340645908112168E-2</c:v>
                </c:pt>
                <c:pt idx="63">
                  <c:v>3.0319876547253616E-2</c:v>
                </c:pt>
                <c:pt idx="64">
                  <c:v>3.0300386578336093E-2</c:v>
                </c:pt>
                <c:pt idx="65">
                  <c:v>3.0282095647328436E-2</c:v>
                </c:pt>
                <c:pt idx="66">
                  <c:v>3.0264928629018178E-2</c:v>
                </c:pt>
                <c:pt idx="67">
                  <c:v>3.024881526540724E-2</c:v>
                </c:pt>
                <c:pt idx="68">
                  <c:v>3.0233689831581471E-2</c:v>
                </c:pt>
                <c:pt idx="69">
                  <c:v>3.0219490826690079E-2</c:v>
                </c:pt>
                <c:pt idx="70">
                  <c:v>3.0206160687903851E-2</c:v>
                </c:pt>
                <c:pt idx="71">
                  <c:v>3.0193645525428608E-2</c:v>
                </c:pt>
                <c:pt idx="72">
                  <c:v>3.0181894876833894E-2</c:v>
                </c:pt>
                <c:pt idx="73">
                  <c:v>3.017086147912177E-2</c:v>
                </c:pt>
                <c:pt idx="74">
                  <c:v>3.0160501057106812E-2</c:v>
                </c:pt>
                <c:pt idx="75">
                  <c:v>3.0150772126809524E-2</c:v>
                </c:pt>
                <c:pt idx="76">
                  <c:v>3.0141635812682969E-2</c:v>
                </c:pt>
                <c:pt idx="77">
                  <c:v>3.0133055677597696E-2</c:v>
                </c:pt>
                <c:pt idx="78">
                  <c:v>3.0124997564604492E-2</c:v>
                </c:pt>
                <c:pt idx="79">
                  <c:v>3.0117429449579954E-2</c:v>
                </c:pt>
                <c:pt idx="80">
                  <c:v>3.0110321303936434E-2</c:v>
                </c:pt>
                <c:pt idx="81">
                  <c:v>3.0103644966646914E-2</c:v>
                </c:pt>
                <c:pt idx="82">
                  <c:v>3.0097374024898718E-2</c:v>
                </c:pt>
                <c:pt idx="83">
                  <c:v>3.0091483702745534E-2</c:v>
                </c:pt>
                <c:pt idx="84">
                  <c:v>3.0085950757179628E-2</c:v>
                </c:pt>
                <c:pt idx="85">
                  <c:v>3.0080753381091802E-2</c:v>
                </c:pt>
                <c:pt idx="86">
                  <c:v>3.007587111262976E-2</c:v>
                </c:pt>
                <c:pt idx="87">
                  <c:v>3.0071284750503354E-2</c:v>
                </c:pt>
                <c:pt idx="88">
                  <c:v>3.0066976274820967E-2</c:v>
                </c:pt>
                <c:pt idx="89">
                  <c:v>3.0062928773072699E-2</c:v>
                </c:pt>
                <c:pt idx="90">
                  <c:v>3.0059126370905673E-2</c:v>
                </c:pt>
                <c:pt idx="91">
                  <c:v>3.0055554167363278E-2</c:v>
                </c:pt>
                <c:pt idx="92">
                  <c:v>3.0052198174284846E-2</c:v>
                </c:pt>
                <c:pt idx="93">
                  <c:v>3.0049045259584465E-2</c:v>
                </c:pt>
                <c:pt idx="94">
                  <c:v>3.004608309414834E-2</c:v>
                </c:pt>
                <c:pt idx="95">
                  <c:v>3.0043300102109063E-2</c:v>
                </c:pt>
                <c:pt idx="96">
                  <c:v>3.0040685414272413E-2</c:v>
                </c:pt>
                <c:pt idx="97">
                  <c:v>3.0038228824488353E-2</c:v>
                </c:pt>
                <c:pt idx="98">
                  <c:v>3.0035920748772583E-2</c:v>
                </c:pt>
                <c:pt idx="99">
                  <c:v>3.0033752186998774E-2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7-8145-B4F1-C2F167B127ED}"/>
            </c:ext>
          </c:extLst>
        </c:ser>
        <c:ser>
          <c:idx val="1"/>
          <c:order val="1"/>
          <c:tx>
            <c:strRef>
              <c:f>'Solow Model'!$F$4</c:f>
              <c:strCache>
                <c:ptCount val="1"/>
                <c:pt idx="0">
                  <c:v>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Model'!$F$5:$F$104</c:f>
              <c:numCache>
                <c:formatCode>General</c:formatCode>
                <c:ptCount val="10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  <c:pt idx="85">
                  <c:v>0.03</c:v>
                </c:pt>
                <c:pt idx="86">
                  <c:v>0.03</c:v>
                </c:pt>
                <c:pt idx="87">
                  <c:v>0.03</c:v>
                </c:pt>
                <c:pt idx="88">
                  <c:v>0.03</c:v>
                </c:pt>
                <c:pt idx="89">
                  <c:v>0.03</c:v>
                </c:pt>
                <c:pt idx="90">
                  <c:v>0.03</c:v>
                </c:pt>
                <c:pt idx="91">
                  <c:v>0.03</c:v>
                </c:pt>
                <c:pt idx="92">
                  <c:v>0.03</c:v>
                </c:pt>
                <c:pt idx="93">
                  <c:v>0.03</c:v>
                </c:pt>
                <c:pt idx="94">
                  <c:v>0.03</c:v>
                </c:pt>
                <c:pt idx="95">
                  <c:v>0.03</c:v>
                </c:pt>
                <c:pt idx="96">
                  <c:v>0.03</c:v>
                </c:pt>
                <c:pt idx="97">
                  <c:v>0.03</c:v>
                </c:pt>
                <c:pt idx="98">
                  <c:v>0.03</c:v>
                </c:pt>
                <c:pt idx="9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7-8145-B4F1-C2F167B1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99712"/>
        <c:axId val="173333344"/>
      </c:lineChart>
      <c:catAx>
        <c:axId val="173799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33344"/>
        <c:crosses val="autoZero"/>
        <c:auto val="1"/>
        <c:lblAlgn val="ctr"/>
        <c:lblOffset val="100"/>
        <c:noMultiLvlLbl val="0"/>
      </c:catAx>
      <c:valAx>
        <c:axId val="1733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Growth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9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K/AL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'Solow Model'!$L$4</c:f>
              <c:strCache>
                <c:ptCount val="1"/>
                <c:pt idx="0">
                  <c:v>K/AL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'Solow Model'!$L$5:$L$104</c:f>
              <c:numCache>
                <c:formatCode>0.000</c:formatCode>
                <c:ptCount val="100"/>
                <c:pt idx="0">
                  <c:v>1</c:v>
                </c:pt>
                <c:pt idx="1">
                  <c:v>1.1162780704588713</c:v>
                </c:pt>
                <c:pt idx="2">
                  <c:v>1.2284952757505059</c:v>
                </c:pt>
                <c:pt idx="3">
                  <c:v>1.3364686873758653</c:v>
                </c:pt>
                <c:pt idx="4">
                  <c:v>1.4400957362850282</c:v>
                </c:pt>
                <c:pt idx="5">
                  <c:v>1.5393364344978819</c:v>
                </c:pt>
                <c:pt idx="6">
                  <c:v>1.6341994634347405</c:v>
                </c:pt>
                <c:pt idx="7">
                  <c:v>1.7247312156841281</c:v>
                </c:pt>
                <c:pt idx="8">
                  <c:v>1.8110071068470894</c:v>
                </c:pt>
                <c:pt idx="9">
                  <c:v>1.8931246483016202</c:v>
                </c:pt>
                <c:pt idx="10">
                  <c:v>1.9711978991757573</c:v>
                </c:pt>
                <c:pt idx="11">
                  <c:v>2.045353008481944</c:v>
                </c:pt>
                <c:pt idx="12">
                  <c:v>2.1157246260840754</c:v>
                </c:pt>
                <c:pt idx="13">
                  <c:v>2.1824530111395664</c:v>
                </c:pt>
                <c:pt idx="14">
                  <c:v>2.2456817039570693</c:v>
                </c:pt>
                <c:pt idx="15">
                  <c:v>2.3055556553805072</c:v>
                </c:pt>
                <c:pt idx="16">
                  <c:v>2.3622197293326468</c:v>
                </c:pt>
                <c:pt idx="17">
                  <c:v>2.4158175107758013</c:v>
                </c:pt>
                <c:pt idx="18">
                  <c:v>2.4664903643197285</c:v>
                </c:pt>
                <c:pt idx="19">
                  <c:v>2.5143766989249867</c:v>
                </c:pt>
                <c:pt idx="20">
                  <c:v>2.5596114022683523</c:v>
                </c:pt>
                <c:pt idx="21">
                  <c:v>2.60232541483742</c:v>
                </c:pt>
                <c:pt idx="22">
                  <c:v>2.6426454190638156</c:v>
                </c:pt>
                <c:pt idx="23">
                  <c:v>2.6806936230592178</c:v>
                </c:pt>
                <c:pt idx="24">
                  <c:v>2.7165876219916711</c:v>
                </c:pt>
                <c:pt idx="25">
                  <c:v>2.7504403229897658</c:v>
                </c:pt>
                <c:pt idx="26">
                  <c:v>2.782359921811882</c:v>
                </c:pt>
                <c:pt idx="27">
                  <c:v>2.8124499214627461</c:v>
                </c:pt>
                <c:pt idx="28">
                  <c:v>2.8408091845556136</c:v>
                </c:pt>
                <c:pt idx="29">
                  <c:v>2.8675320125655031</c:v>
                </c:pt>
                <c:pt idx="30">
                  <c:v>2.8927082462449936</c:v>
                </c:pt>
                <c:pt idx="31">
                  <c:v>2.9164233824177148</c:v>
                </c:pt>
                <c:pt idx="32">
                  <c:v>2.9387587031571147</c:v>
                </c:pt>
                <c:pt idx="33">
                  <c:v>2.9597914140246537</c:v>
                </c:pt>
                <c:pt idx="34">
                  <c:v>2.9795947886031673</c:v>
                </c:pt>
                <c:pt idx="35">
                  <c:v>2.9982383170347244</c:v>
                </c:pt>
                <c:pt idx="36">
                  <c:v>3.0157878566720604</c:v>
                </c:pt>
                <c:pt idx="37">
                  <c:v>3.0323057832902109</c:v>
                </c:pt>
                <c:pt idx="38">
                  <c:v>3.047851141590094</c:v>
                </c:pt>
                <c:pt idx="39">
                  <c:v>3.0624797939665278</c:v>
                </c:pt>
                <c:pt idx="40">
                  <c:v>3.0762445667163938</c:v>
                </c:pt>
                <c:pt idx="41">
                  <c:v>3.089195393034057</c:v>
                </c:pt>
                <c:pt idx="42">
                  <c:v>3.101379452285463</c:v>
                </c:pt>
                <c:pt idx="43">
                  <c:v>3.1128413051737711</c:v>
                </c:pt>
                <c:pt idx="44">
                  <c:v>3.1236230245111827</c:v>
                </c:pt>
                <c:pt idx="45">
                  <c:v>3.1337643213969102</c:v>
                </c:pt>
                <c:pt idx="46">
                  <c:v>3.1433026666722776</c:v>
                </c:pt>
                <c:pt idx="47">
                  <c:v>3.1522734075830243</c:v>
                </c:pt>
                <c:pt idx="48">
                  <c:v>3.16070987962765</c:v>
                </c:pt>
                <c:pt idx="49">
                  <c:v>3.1686435136107445</c:v>
                </c:pt>
                <c:pt idx="50">
                  <c:v>3.1761039379528961</c:v>
                </c:pt>
                <c:pt idx="51">
                  <c:v>3.1831190763351476</c:v>
                </c:pt>
                <c:pt idx="52">
                  <c:v>3.1897152407769758</c:v>
                </c:pt>
                <c:pt idx="53">
                  <c:v>3.1959172202632984</c:v>
                </c:pt>
                <c:pt idx="54">
                  <c:v>3.2017483650486578</c:v>
                </c:pt>
                <c:pt idx="55">
                  <c:v>3.2072306667761801</c:v>
                </c:pt>
                <c:pt idx="56">
                  <c:v>3.2123848345556514</c:v>
                </c:pt>
                <c:pt idx="57">
                  <c:v>3.217230367149484</c:v>
                </c:pt>
                <c:pt idx="58">
                  <c:v>3.2217856214179306</c:v>
                </c:pt>
                <c:pt idx="59">
                  <c:v>3.2260678771758329</c:v>
                </c:pt>
                <c:pt idx="60">
                  <c:v>3.2300933986129277</c:v>
                </c:pt>
                <c:pt idx="61">
                  <c:v>3.2338774924282765</c:v>
                </c:pt>
                <c:pt idx="62">
                  <c:v>3.2374345628271723</c:v>
                </c:pt>
                <c:pt idx="63">
                  <c:v>3.2407781635258965</c:v>
                </c:pt>
                <c:pt idx="64">
                  <c:v>3.243921046906193</c:v>
                </c:pt>
                <c:pt idx="65">
                  <c:v>3.2468752104574041</c:v>
                </c:pt>
                <c:pt idx="66">
                  <c:v>3.2496519406399433</c:v>
                </c:pt>
                <c:pt idx="67">
                  <c:v>3.2522618542992938</c:v>
                </c:pt>
                <c:pt idx="68">
                  <c:v>3.2547149377550713</c:v>
                </c:pt>
                <c:pt idx="69">
                  <c:v>3.2570205836849428</c:v>
                </c:pt>
                <c:pt idx="70">
                  <c:v>3.2591876259184036</c:v>
                </c:pt>
                <c:pt idx="71">
                  <c:v>3.2612243722505836</c:v>
                </c:pt>
                <c:pt idx="72">
                  <c:v>3.2631386353815621</c:v>
                </c:pt>
                <c:pt idx="73">
                  <c:v>3.2649377620818893</c:v>
                </c:pt>
                <c:pt idx="74">
                  <c:v>3.2666286606804418</c:v>
                </c:pt>
                <c:pt idx="75">
                  <c:v>3.2682178269662332</c:v>
                </c:pt>
                <c:pt idx="76">
                  <c:v>3.2697113685913801</c:v>
                </c:pt>
                <c:pt idx="77">
                  <c:v>3.2711150280581771</c:v>
                </c:pt>
                <c:pt idx="78">
                  <c:v>3.272434204369115</c:v>
                </c:pt>
                <c:pt idx="79">
                  <c:v>3.2736739734146871</c:v>
                </c:pt>
                <c:pt idx="80">
                  <c:v>3.2748391071699983</c:v>
                </c:pt>
                <c:pt idx="81">
                  <c:v>3.2759340917675259</c:v>
                </c:pt>
                <c:pt idx="82">
                  <c:v>3.276963144509816</c:v>
                </c:pt>
                <c:pt idx="83">
                  <c:v>3.2779302298825672</c:v>
                </c:pt>
                <c:pt idx="84">
                  <c:v>3.2788390746252691</c:v>
                </c:pt>
                <c:pt idx="85">
                  <c:v>3.2796931819135269</c:v>
                </c:pt>
                <c:pt idx="86">
                  <c:v>3.2804958447042196</c:v>
                </c:pt>
                <c:pt idx="87">
                  <c:v>3.2812501582918685</c:v>
                </c:pt>
                <c:pt idx="88">
                  <c:v>3.2819590321218994</c:v>
                </c:pt>
                <c:pt idx="89">
                  <c:v>3.2826252009039716</c:v>
                </c:pt>
                <c:pt idx="90">
                  <c:v>3.2832512350661087</c:v>
                </c:pt>
                <c:pt idx="91">
                  <c:v>3.2838395505881159</c:v>
                </c:pt>
                <c:pt idx="92">
                  <c:v>3.2843924182505648</c:v>
                </c:pt>
                <c:pt idx="93">
                  <c:v>3.2849119723335876</c:v>
                </c:pt>
                <c:pt idx="94">
                  <c:v>3.2854002187977871</c:v>
                </c:pt>
                <c:pt idx="95">
                  <c:v>3.2858590429776977</c:v>
                </c:pt>
                <c:pt idx="96">
                  <c:v>3.2862902168165116</c:v>
                </c:pt>
                <c:pt idx="97">
                  <c:v>3.2866954056691156</c:v>
                </c:pt>
                <c:pt idx="98">
                  <c:v>3.2870761746989507</c:v>
                </c:pt>
                <c:pt idx="99">
                  <c:v>3.2874339948926958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C-D04B-A55B-47AA646A47E9}"/>
            </c:ext>
          </c:extLst>
        </c:ser>
        <c:ser>
          <c:idx val="1"/>
          <c:order val="1"/>
          <c:tx>
            <c:strRef>
              <c:f>'Solow Model'!$P$4</c:f>
              <c:strCache>
                <c:ptCount val="1"/>
                <c:pt idx="0">
                  <c:v>K/AL*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'Solow Model'!$P$5:$P$104</c:f>
              <c:numCache>
                <c:formatCode>0.000</c:formatCode>
                <c:ptCount val="100"/>
                <c:pt idx="0">
                  <c:v>3.2930116186270708</c:v>
                </c:pt>
                <c:pt idx="1">
                  <c:v>3.2930116186270708</c:v>
                </c:pt>
                <c:pt idx="2">
                  <c:v>3.2930116186270708</c:v>
                </c:pt>
                <c:pt idx="3">
                  <c:v>3.2930116186270708</c:v>
                </c:pt>
                <c:pt idx="4">
                  <c:v>3.2930116186270708</c:v>
                </c:pt>
                <c:pt idx="5">
                  <c:v>3.2930116186270708</c:v>
                </c:pt>
                <c:pt idx="6">
                  <c:v>3.2930116186270708</c:v>
                </c:pt>
                <c:pt idx="7">
                  <c:v>3.2930116186270708</c:v>
                </c:pt>
                <c:pt idx="8">
                  <c:v>3.2930116186270708</c:v>
                </c:pt>
                <c:pt idx="9">
                  <c:v>3.2930116186270708</c:v>
                </c:pt>
                <c:pt idx="10">
                  <c:v>3.2930116186270708</c:v>
                </c:pt>
                <c:pt idx="11">
                  <c:v>3.2930116186270708</c:v>
                </c:pt>
                <c:pt idx="12">
                  <c:v>3.2930116186270708</c:v>
                </c:pt>
                <c:pt idx="13">
                  <c:v>3.2930116186270708</c:v>
                </c:pt>
                <c:pt idx="14">
                  <c:v>3.2930116186270708</c:v>
                </c:pt>
                <c:pt idx="15">
                  <c:v>3.2930116186270708</c:v>
                </c:pt>
                <c:pt idx="16">
                  <c:v>3.2930116186270708</c:v>
                </c:pt>
                <c:pt idx="17">
                  <c:v>3.2930116186270708</c:v>
                </c:pt>
                <c:pt idx="18">
                  <c:v>3.2930116186270708</c:v>
                </c:pt>
                <c:pt idx="19">
                  <c:v>3.2930116186270708</c:v>
                </c:pt>
                <c:pt idx="20">
                  <c:v>3.2930116186270708</c:v>
                </c:pt>
                <c:pt idx="21">
                  <c:v>3.2930116186270708</c:v>
                </c:pt>
                <c:pt idx="22">
                  <c:v>3.2930116186270708</c:v>
                </c:pt>
                <c:pt idx="23">
                  <c:v>3.2930116186270708</c:v>
                </c:pt>
                <c:pt idx="24">
                  <c:v>3.2930116186270708</c:v>
                </c:pt>
                <c:pt idx="25">
                  <c:v>3.2930116186270708</c:v>
                </c:pt>
                <c:pt idx="26">
                  <c:v>3.2930116186270708</c:v>
                </c:pt>
                <c:pt idx="27">
                  <c:v>3.2930116186270708</c:v>
                </c:pt>
                <c:pt idx="28">
                  <c:v>3.2930116186270708</c:v>
                </c:pt>
                <c:pt idx="29">
                  <c:v>3.2930116186270708</c:v>
                </c:pt>
                <c:pt idx="30">
                  <c:v>3.2930116186270708</c:v>
                </c:pt>
                <c:pt idx="31">
                  <c:v>3.2930116186270708</c:v>
                </c:pt>
                <c:pt idx="32">
                  <c:v>3.2930116186270708</c:v>
                </c:pt>
                <c:pt idx="33">
                  <c:v>3.2930116186270708</c:v>
                </c:pt>
                <c:pt idx="34">
                  <c:v>3.2930116186270708</c:v>
                </c:pt>
                <c:pt idx="35">
                  <c:v>3.2930116186270708</c:v>
                </c:pt>
                <c:pt idx="36">
                  <c:v>3.2930116186270708</c:v>
                </c:pt>
                <c:pt idx="37">
                  <c:v>3.2930116186270708</c:v>
                </c:pt>
                <c:pt idx="38">
                  <c:v>3.2930116186270708</c:v>
                </c:pt>
                <c:pt idx="39">
                  <c:v>3.2930116186270708</c:v>
                </c:pt>
                <c:pt idx="40">
                  <c:v>3.2930116186270708</c:v>
                </c:pt>
                <c:pt idx="41">
                  <c:v>3.2930116186270708</c:v>
                </c:pt>
                <c:pt idx="42">
                  <c:v>3.2930116186270708</c:v>
                </c:pt>
                <c:pt idx="43">
                  <c:v>3.2930116186270708</c:v>
                </c:pt>
                <c:pt idx="44">
                  <c:v>3.2930116186270708</c:v>
                </c:pt>
                <c:pt idx="45">
                  <c:v>3.2930116186270708</c:v>
                </c:pt>
                <c:pt idx="46">
                  <c:v>3.2930116186270708</c:v>
                </c:pt>
                <c:pt idx="47">
                  <c:v>3.2930116186270708</c:v>
                </c:pt>
                <c:pt idx="48">
                  <c:v>3.2930116186270708</c:v>
                </c:pt>
                <c:pt idx="49">
                  <c:v>3.2930116186270708</c:v>
                </c:pt>
                <c:pt idx="50">
                  <c:v>3.2930116186270708</c:v>
                </c:pt>
                <c:pt idx="51">
                  <c:v>3.2930116186270708</c:v>
                </c:pt>
                <c:pt idx="52">
                  <c:v>3.2930116186270708</c:v>
                </c:pt>
                <c:pt idx="53">
                  <c:v>3.2930116186270708</c:v>
                </c:pt>
                <c:pt idx="54">
                  <c:v>3.2930116186270708</c:v>
                </c:pt>
                <c:pt idx="55">
                  <c:v>3.2930116186270708</c:v>
                </c:pt>
                <c:pt idx="56">
                  <c:v>3.2930116186270708</c:v>
                </c:pt>
                <c:pt idx="57">
                  <c:v>3.2930116186270708</c:v>
                </c:pt>
                <c:pt idx="58">
                  <c:v>3.2930116186270708</c:v>
                </c:pt>
                <c:pt idx="59">
                  <c:v>3.2930116186270708</c:v>
                </c:pt>
                <c:pt idx="60">
                  <c:v>3.2930116186270708</c:v>
                </c:pt>
                <c:pt idx="61">
                  <c:v>3.2930116186270708</c:v>
                </c:pt>
                <c:pt idx="62">
                  <c:v>3.2930116186270708</c:v>
                </c:pt>
                <c:pt idx="63">
                  <c:v>3.2930116186270708</c:v>
                </c:pt>
                <c:pt idx="64">
                  <c:v>3.2930116186270708</c:v>
                </c:pt>
                <c:pt idx="65">
                  <c:v>3.2930116186270708</c:v>
                </c:pt>
                <c:pt idx="66">
                  <c:v>3.2930116186270708</c:v>
                </c:pt>
                <c:pt idx="67">
                  <c:v>3.2930116186270708</c:v>
                </c:pt>
                <c:pt idx="68">
                  <c:v>3.2930116186270708</c:v>
                </c:pt>
                <c:pt idx="69">
                  <c:v>3.2930116186270708</c:v>
                </c:pt>
                <c:pt idx="70">
                  <c:v>3.2930116186270708</c:v>
                </c:pt>
                <c:pt idx="71">
                  <c:v>3.2930116186270708</c:v>
                </c:pt>
                <c:pt idx="72">
                  <c:v>3.2930116186270708</c:v>
                </c:pt>
                <c:pt idx="73">
                  <c:v>3.2930116186270708</c:v>
                </c:pt>
                <c:pt idx="74">
                  <c:v>3.2930116186270708</c:v>
                </c:pt>
                <c:pt idx="75">
                  <c:v>3.2930116186270708</c:v>
                </c:pt>
                <c:pt idx="76">
                  <c:v>3.2930116186270708</c:v>
                </c:pt>
                <c:pt idx="77">
                  <c:v>3.2930116186270708</c:v>
                </c:pt>
                <c:pt idx="78">
                  <c:v>3.2930116186270708</c:v>
                </c:pt>
                <c:pt idx="79">
                  <c:v>3.2930116186270708</c:v>
                </c:pt>
                <c:pt idx="80">
                  <c:v>3.2930116186270708</c:v>
                </c:pt>
                <c:pt idx="81">
                  <c:v>3.2930116186270708</c:v>
                </c:pt>
                <c:pt idx="82">
                  <c:v>3.2930116186270708</c:v>
                </c:pt>
                <c:pt idx="83">
                  <c:v>3.2930116186270708</c:v>
                </c:pt>
                <c:pt idx="84">
                  <c:v>3.2930116186270708</c:v>
                </c:pt>
                <c:pt idx="85">
                  <c:v>3.2930116186270708</c:v>
                </c:pt>
                <c:pt idx="86">
                  <c:v>3.2930116186270708</c:v>
                </c:pt>
                <c:pt idx="87">
                  <c:v>3.2930116186270708</c:v>
                </c:pt>
                <c:pt idx="88">
                  <c:v>3.2930116186270708</c:v>
                </c:pt>
                <c:pt idx="89">
                  <c:v>3.2930116186270708</c:v>
                </c:pt>
                <c:pt idx="90">
                  <c:v>3.2930116186270708</c:v>
                </c:pt>
                <c:pt idx="91">
                  <c:v>3.2930116186270708</c:v>
                </c:pt>
                <c:pt idx="92">
                  <c:v>3.2930116186270708</c:v>
                </c:pt>
                <c:pt idx="93">
                  <c:v>3.2930116186270708</c:v>
                </c:pt>
                <c:pt idx="94">
                  <c:v>3.2930116186270708</c:v>
                </c:pt>
                <c:pt idx="95">
                  <c:v>3.2930116186270708</c:v>
                </c:pt>
                <c:pt idx="96">
                  <c:v>3.2930116186270708</c:v>
                </c:pt>
                <c:pt idx="97">
                  <c:v>3.2930116186270708</c:v>
                </c:pt>
                <c:pt idx="98">
                  <c:v>3.2930116186270708</c:v>
                </c:pt>
                <c:pt idx="99">
                  <c:v>3.2930116186270708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C-D04B-A55B-47AA646A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42272"/>
        <c:axId val="175364960"/>
      </c:lineChart>
      <c:catAx>
        <c:axId val="172042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64960"/>
        <c:crosses val="autoZero"/>
        <c:auto val="1"/>
        <c:lblAlgn val="ctr"/>
        <c:lblOffset val="100"/>
        <c:noMultiLvlLbl val="0"/>
      </c:catAx>
      <c:valAx>
        <c:axId val="1753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K/AL</a:t>
                </a:r>
                <a:r>
                  <a:rPr lang="en-US" baseline="0"/>
                  <a:t> ratio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4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K/AL Dynamics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22233325867094E-2"/>
          <c:y val="3.9711259065793342E-2"/>
          <c:w val="0.87612708695876906"/>
          <c:h val="0.876570186594593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'Solow Model'!$M$4</c:f>
              <c:strCache>
                <c:ptCount val="1"/>
                <c:pt idx="0">
                  <c:v>gK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'Solow Model'!$L$5:$L$104</c:f>
              <c:numCache>
                <c:formatCode>0.000</c:formatCode>
                <c:ptCount val="100"/>
                <c:pt idx="0">
                  <c:v>1</c:v>
                </c:pt>
                <c:pt idx="1">
                  <c:v>1.1162780704588713</c:v>
                </c:pt>
                <c:pt idx="2">
                  <c:v>1.2284952757505059</c:v>
                </c:pt>
                <c:pt idx="3">
                  <c:v>1.3364686873758653</c:v>
                </c:pt>
                <c:pt idx="4">
                  <c:v>1.4400957362850282</c:v>
                </c:pt>
                <c:pt idx="5">
                  <c:v>1.5393364344978819</c:v>
                </c:pt>
                <c:pt idx="6">
                  <c:v>1.6341994634347405</c:v>
                </c:pt>
                <c:pt idx="7">
                  <c:v>1.7247312156841281</c:v>
                </c:pt>
                <c:pt idx="8">
                  <c:v>1.8110071068470894</c:v>
                </c:pt>
                <c:pt idx="9">
                  <c:v>1.8931246483016202</c:v>
                </c:pt>
                <c:pt idx="10">
                  <c:v>1.9711978991757573</c:v>
                </c:pt>
                <c:pt idx="11">
                  <c:v>2.045353008481944</c:v>
                </c:pt>
                <c:pt idx="12">
                  <c:v>2.1157246260840754</c:v>
                </c:pt>
                <c:pt idx="13">
                  <c:v>2.1824530111395664</c:v>
                </c:pt>
                <c:pt idx="14">
                  <c:v>2.2456817039570693</c:v>
                </c:pt>
                <c:pt idx="15">
                  <c:v>2.3055556553805072</c:v>
                </c:pt>
                <c:pt idx="16">
                  <c:v>2.3622197293326468</c:v>
                </c:pt>
                <c:pt idx="17">
                  <c:v>2.4158175107758013</c:v>
                </c:pt>
                <c:pt idx="18">
                  <c:v>2.4664903643197285</c:v>
                </c:pt>
                <c:pt idx="19">
                  <c:v>2.5143766989249867</c:v>
                </c:pt>
                <c:pt idx="20">
                  <c:v>2.5596114022683523</c:v>
                </c:pt>
                <c:pt idx="21">
                  <c:v>2.60232541483742</c:v>
                </c:pt>
                <c:pt idx="22">
                  <c:v>2.6426454190638156</c:v>
                </c:pt>
                <c:pt idx="23">
                  <c:v>2.6806936230592178</c:v>
                </c:pt>
                <c:pt idx="24">
                  <c:v>2.7165876219916711</c:v>
                </c:pt>
                <c:pt idx="25">
                  <c:v>2.7504403229897658</c:v>
                </c:pt>
                <c:pt idx="26">
                  <c:v>2.782359921811882</c:v>
                </c:pt>
                <c:pt idx="27">
                  <c:v>2.8124499214627461</c:v>
                </c:pt>
                <c:pt idx="28">
                  <c:v>2.8408091845556136</c:v>
                </c:pt>
                <c:pt idx="29">
                  <c:v>2.8675320125655031</c:v>
                </c:pt>
                <c:pt idx="30">
                  <c:v>2.8927082462449936</c:v>
                </c:pt>
                <c:pt idx="31">
                  <c:v>2.9164233824177148</c:v>
                </c:pt>
                <c:pt idx="32">
                  <c:v>2.9387587031571147</c:v>
                </c:pt>
                <c:pt idx="33">
                  <c:v>2.9597914140246537</c:v>
                </c:pt>
                <c:pt idx="34">
                  <c:v>2.9795947886031673</c:v>
                </c:pt>
                <c:pt idx="35">
                  <c:v>2.9982383170347244</c:v>
                </c:pt>
                <c:pt idx="36">
                  <c:v>3.0157878566720604</c:v>
                </c:pt>
                <c:pt idx="37">
                  <c:v>3.0323057832902109</c:v>
                </c:pt>
                <c:pt idx="38">
                  <c:v>3.047851141590094</c:v>
                </c:pt>
                <c:pt idx="39">
                  <c:v>3.0624797939665278</c:v>
                </c:pt>
                <c:pt idx="40">
                  <c:v>3.0762445667163938</c:v>
                </c:pt>
                <c:pt idx="41">
                  <c:v>3.089195393034057</c:v>
                </c:pt>
                <c:pt idx="42">
                  <c:v>3.101379452285463</c:v>
                </c:pt>
                <c:pt idx="43">
                  <c:v>3.1128413051737711</c:v>
                </c:pt>
                <c:pt idx="44">
                  <c:v>3.1236230245111827</c:v>
                </c:pt>
                <c:pt idx="45">
                  <c:v>3.1337643213969102</c:v>
                </c:pt>
                <c:pt idx="46">
                  <c:v>3.1433026666722776</c:v>
                </c:pt>
                <c:pt idx="47">
                  <c:v>3.1522734075830243</c:v>
                </c:pt>
                <c:pt idx="48">
                  <c:v>3.16070987962765</c:v>
                </c:pt>
                <c:pt idx="49">
                  <c:v>3.1686435136107445</c:v>
                </c:pt>
                <c:pt idx="50">
                  <c:v>3.1761039379528961</c:v>
                </c:pt>
                <c:pt idx="51">
                  <c:v>3.1831190763351476</c:v>
                </c:pt>
                <c:pt idx="52">
                  <c:v>3.1897152407769758</c:v>
                </c:pt>
                <c:pt idx="53">
                  <c:v>3.1959172202632984</c:v>
                </c:pt>
                <c:pt idx="54">
                  <c:v>3.2017483650486578</c:v>
                </c:pt>
                <c:pt idx="55">
                  <c:v>3.2072306667761801</c:v>
                </c:pt>
                <c:pt idx="56">
                  <c:v>3.2123848345556514</c:v>
                </c:pt>
                <c:pt idx="57">
                  <c:v>3.217230367149484</c:v>
                </c:pt>
                <c:pt idx="58">
                  <c:v>3.2217856214179306</c:v>
                </c:pt>
                <c:pt idx="59">
                  <c:v>3.2260678771758329</c:v>
                </c:pt>
                <c:pt idx="60">
                  <c:v>3.2300933986129277</c:v>
                </c:pt>
                <c:pt idx="61">
                  <c:v>3.2338774924282765</c:v>
                </c:pt>
                <c:pt idx="62">
                  <c:v>3.2374345628271723</c:v>
                </c:pt>
                <c:pt idx="63">
                  <c:v>3.2407781635258965</c:v>
                </c:pt>
                <c:pt idx="64">
                  <c:v>3.243921046906193</c:v>
                </c:pt>
                <c:pt idx="65">
                  <c:v>3.2468752104574041</c:v>
                </c:pt>
                <c:pt idx="66">
                  <c:v>3.2496519406399433</c:v>
                </c:pt>
                <c:pt idx="67">
                  <c:v>3.2522618542992938</c:v>
                </c:pt>
                <c:pt idx="68">
                  <c:v>3.2547149377550713</c:v>
                </c:pt>
                <c:pt idx="69">
                  <c:v>3.2570205836849428</c:v>
                </c:pt>
                <c:pt idx="70">
                  <c:v>3.2591876259184036</c:v>
                </c:pt>
                <c:pt idx="71">
                  <c:v>3.2612243722505836</c:v>
                </c:pt>
                <c:pt idx="72">
                  <c:v>3.2631386353815621</c:v>
                </c:pt>
                <c:pt idx="73">
                  <c:v>3.2649377620818893</c:v>
                </c:pt>
                <c:pt idx="74">
                  <c:v>3.2666286606804418</c:v>
                </c:pt>
                <c:pt idx="75">
                  <c:v>3.2682178269662332</c:v>
                </c:pt>
                <c:pt idx="76">
                  <c:v>3.2697113685913801</c:v>
                </c:pt>
                <c:pt idx="77">
                  <c:v>3.2711150280581771</c:v>
                </c:pt>
                <c:pt idx="78">
                  <c:v>3.272434204369115</c:v>
                </c:pt>
                <c:pt idx="79">
                  <c:v>3.2736739734146871</c:v>
                </c:pt>
                <c:pt idx="80">
                  <c:v>3.2748391071699983</c:v>
                </c:pt>
                <c:pt idx="81">
                  <c:v>3.2759340917675259</c:v>
                </c:pt>
                <c:pt idx="82">
                  <c:v>3.276963144509816</c:v>
                </c:pt>
                <c:pt idx="83">
                  <c:v>3.2779302298825672</c:v>
                </c:pt>
                <c:pt idx="84">
                  <c:v>3.2788390746252691</c:v>
                </c:pt>
                <c:pt idx="85">
                  <c:v>3.2796931819135269</c:v>
                </c:pt>
                <c:pt idx="86">
                  <c:v>3.2804958447042196</c:v>
                </c:pt>
                <c:pt idx="87">
                  <c:v>3.2812501582918685</c:v>
                </c:pt>
                <c:pt idx="88">
                  <c:v>3.2819590321218994</c:v>
                </c:pt>
                <c:pt idx="89">
                  <c:v>3.2826252009039716</c:v>
                </c:pt>
                <c:pt idx="90">
                  <c:v>3.2832512350661087</c:v>
                </c:pt>
                <c:pt idx="91">
                  <c:v>3.2838395505881159</c:v>
                </c:pt>
                <c:pt idx="92">
                  <c:v>3.2843924182505648</c:v>
                </c:pt>
                <c:pt idx="93">
                  <c:v>3.2849119723335876</c:v>
                </c:pt>
                <c:pt idx="94">
                  <c:v>3.2854002187977871</c:v>
                </c:pt>
                <c:pt idx="95">
                  <c:v>3.2858590429776977</c:v>
                </c:pt>
                <c:pt idx="96">
                  <c:v>3.2862902168165116</c:v>
                </c:pt>
                <c:pt idx="97">
                  <c:v>3.2866954056691156</c:v>
                </c:pt>
                <c:pt idx="98">
                  <c:v>3.2870761746989507</c:v>
                </c:pt>
                <c:pt idx="99">
                  <c:v>3.2874339948926958</c:v>
                </c:pt>
              </c:numCache>
            </c:numRef>
          </c:xVal>
          <c:yVal>
            <c:numRef>
              <c:f>'Solow Model'!$M$5:$M$104</c:f>
              <c:numCache>
                <c:formatCode>0.000</c:formatCode>
                <c:ptCount val="100"/>
                <c:pt idx="0">
                  <c:v>0.15000000000000002</c:v>
                </c:pt>
                <c:pt idx="1">
                  <c:v>0.13579006742876903</c:v>
                </c:pt>
                <c:pt idx="2">
                  <c:v>0.1242407600689658</c:v>
                </c:pt>
                <c:pt idx="3">
                  <c:v>0.11467876741151183</c:v>
                </c:pt>
                <c:pt idx="4">
                  <c:v>0.10664184196825906</c:v>
                </c:pt>
                <c:pt idx="5">
                  <c:v>9.9801622755786343E-2</c:v>
                </c:pt>
                <c:pt idx="6">
                  <c:v>9.3918161714593426E-2</c:v>
                </c:pt>
                <c:pt idx="7">
                  <c:v>8.8811881812443524E-2</c:v>
                </c:pt>
                <c:pt idx="8">
                  <c:v>8.4345613862389604E-2</c:v>
                </c:pt>
                <c:pt idx="9">
                  <c:v>8.0412711574725002E-2</c:v>
                </c:pt>
                <c:pt idx="10">
                  <c:v>7.6928966284723413E-2</c:v>
                </c:pt>
                <c:pt idx="11">
                  <c:v>7.3826971743418235E-2</c:v>
                </c:pt>
                <c:pt idx="12">
                  <c:v>7.1052112041305196E-2</c:v>
                </c:pt>
                <c:pt idx="13">
                  <c:v>6.8559650757544999E-2</c:v>
                </c:pt>
                <c:pt idx="14">
                  <c:v>6.6312583213620657E-2</c:v>
                </c:pt>
                <c:pt idx="15">
                  <c:v>6.4280027623532562E-2</c:v>
                </c:pt>
                <c:pt idx="16">
                  <c:v>6.2436003338884549E-2</c:v>
                </c:pt>
                <c:pt idx="17">
                  <c:v>6.0758491462723607E-2</c:v>
                </c:pt>
                <c:pt idx="18">
                  <c:v>5.9228704343296953E-2</c:v>
                </c:pt>
                <c:pt idx="19">
                  <c:v>5.7830511573874824E-2</c:v>
                </c:pt>
                <c:pt idx="20">
                  <c:v>5.6549984640452425E-2</c:v>
                </c:pt>
                <c:pt idx="21">
                  <c:v>5.5375032493447066E-2</c:v>
                </c:pt>
                <c:pt idx="22">
                  <c:v>5.4295107496117809E-2</c:v>
                </c:pt>
                <c:pt idx="23">
                  <c:v>5.3300966351588014E-2</c:v>
                </c:pt>
                <c:pt idx="24">
                  <c:v>5.2384474349898597E-2</c:v>
                </c:pt>
                <c:pt idx="25">
                  <c:v>5.1538444023098956E-2</c:v>
                </c:pt>
                <c:pt idx="26">
                  <c:v>5.0756501334908458E-2</c:v>
                </c:pt>
                <c:pt idx="27">
                  <c:v>5.0032974059360732E-2</c:v>
                </c:pt>
                <c:pt idx="28">
                  <c:v>4.9362798158516005E-2</c:v>
                </c:pt>
                <c:pt idx="29">
                  <c:v>4.8741438850999949E-2</c:v>
                </c:pt>
                <c:pt idx="30">
                  <c:v>4.8164823741205523E-2</c:v>
                </c:pt>
                <c:pt idx="31">
                  <c:v>4.7629285904464483E-2</c:v>
                </c:pt>
                <c:pt idx="32">
                  <c:v>4.7131515233624896E-2</c:v>
                </c:pt>
                <c:pt idx="33">
                  <c:v>4.6668516674750596E-2</c:v>
                </c:pt>
                <c:pt idx="34">
                  <c:v>4.623757423452679E-2</c:v>
                </c:pt>
                <c:pt idx="35">
                  <c:v>4.5836219844740594E-2</c:v>
                </c:pt>
                <c:pt idx="36">
                  <c:v>4.5462206331477642E-2</c:v>
                </c:pt>
                <c:pt idx="37">
                  <c:v>4.5113483867242218E-2</c:v>
                </c:pt>
                <c:pt idx="38">
                  <c:v>4.4788179389808142E-2</c:v>
                </c:pt>
                <c:pt idx="39">
                  <c:v>4.4484578557441312E-2</c:v>
                </c:pt>
                <c:pt idx="40">
                  <c:v>4.4201109880229544E-2</c:v>
                </c:pt>
                <c:pt idx="41">
                  <c:v>4.3936330724755279E-2</c:v>
                </c:pt>
                <c:pt idx="42">
                  <c:v>4.3688914936720724E-2</c:v>
                </c:pt>
                <c:pt idx="43">
                  <c:v>4.3457641865322805E-2</c:v>
                </c:pt>
                <c:pt idx="44">
                  <c:v>4.3241386605724116E-2</c:v>
                </c:pt>
                <c:pt idx="45">
                  <c:v>4.303911130309733E-2</c:v>
                </c:pt>
                <c:pt idx="46">
                  <c:v>4.2849857384423734E-2</c:v>
                </c:pt>
                <c:pt idx="47">
                  <c:v>4.267273860328448E-2</c:v>
                </c:pt>
                <c:pt idx="48">
                  <c:v>4.2506934798940507E-2</c:v>
                </c:pt>
                <c:pt idx="49">
                  <c:v>4.2351686284563303E-2</c:v>
                </c:pt>
                <c:pt idx="50">
                  <c:v>4.2206288790981955E-2</c:v>
                </c:pt>
                <c:pt idx="51">
                  <c:v>4.2070088902089728E-2</c:v>
                </c:pt>
                <c:pt idx="52">
                  <c:v>4.1942479926392814E-2</c:v>
                </c:pt>
                <c:pt idx="53">
                  <c:v>4.1822898156311086E-2</c:v>
                </c:pt>
                <c:pt idx="54">
                  <c:v>4.1710819472954921E-2</c:v>
                </c:pt>
                <c:pt idx="55">
                  <c:v>4.1605756259353158E-2</c:v>
                </c:pt>
                <c:pt idx="56">
                  <c:v>4.1507254589635348E-2</c:v>
                </c:pt>
                <c:pt idx="57">
                  <c:v>4.1414891665580961E-2</c:v>
                </c:pt>
                <c:pt idx="58">
                  <c:v>4.1328273475332231E-2</c:v>
                </c:pt>
                <c:pt idx="59">
                  <c:v>4.1247032652006951E-2</c:v>
                </c:pt>
                <c:pt idx="60">
                  <c:v>4.1170826512499856E-2</c:v>
                </c:pt>
                <c:pt idx="61">
                  <c:v>4.1099335258989692E-2</c:v>
                </c:pt>
                <c:pt idx="62">
                  <c:v>4.1032260327612632E-2</c:v>
                </c:pt>
                <c:pt idx="63">
                  <c:v>4.0969322870465508E-2</c:v>
                </c:pt>
                <c:pt idx="64">
                  <c:v>4.0910262358594227E-2</c:v>
                </c:pt>
                <c:pt idx="65">
                  <c:v>4.0854835294934652E-2</c:v>
                </c:pt>
                <c:pt idx="66">
                  <c:v>4.0802814027327813E-2</c:v>
                </c:pt>
                <c:pt idx="67">
                  <c:v>4.0753985652749208E-2</c:v>
                </c:pt>
                <c:pt idx="68">
                  <c:v>4.0708151004792345E-2</c:v>
                </c:pt>
                <c:pt idx="69">
                  <c:v>4.0665123717242666E-2</c:v>
                </c:pt>
                <c:pt idx="70">
                  <c:v>4.0624729357284395E-2</c:v>
                </c:pt>
                <c:pt idx="71">
                  <c:v>4.0586804622510936E-2</c:v>
                </c:pt>
                <c:pt idx="72">
                  <c:v>4.0551196596466346E-2</c:v>
                </c:pt>
                <c:pt idx="73">
                  <c:v>4.0517762057944759E-2</c:v>
                </c:pt>
                <c:pt idx="74">
                  <c:v>4.0486366839717611E-2</c:v>
                </c:pt>
                <c:pt idx="75">
                  <c:v>4.0456885232756132E-2</c:v>
                </c:pt>
                <c:pt idx="76">
                  <c:v>4.0429199432372637E-2</c:v>
                </c:pt>
                <c:pt idx="77">
                  <c:v>4.040319902302332E-2</c:v>
                </c:pt>
                <c:pt idx="78">
                  <c:v>4.0378780498801489E-2</c:v>
                </c:pt>
                <c:pt idx="79">
                  <c:v>4.0355846816908958E-2</c:v>
                </c:pt>
                <c:pt idx="80">
                  <c:v>4.0334306981625559E-2</c:v>
                </c:pt>
                <c:pt idx="81">
                  <c:v>4.0314075656505799E-2</c:v>
                </c:pt>
                <c:pt idx="82">
                  <c:v>4.0295072802723389E-2</c:v>
                </c:pt>
                <c:pt idx="83">
                  <c:v>4.0277223341653137E-2</c:v>
                </c:pt>
                <c:pt idx="84">
                  <c:v>4.0260456839938272E-2</c:v>
                </c:pt>
                <c:pt idx="85">
                  <c:v>4.0244707215429706E-2</c:v>
                </c:pt>
                <c:pt idx="86">
                  <c:v>4.0229912462514422E-2</c:v>
                </c:pt>
                <c:pt idx="87">
                  <c:v>4.0216014395464711E-2</c:v>
                </c:pt>
                <c:pt idx="88">
                  <c:v>4.0202958408548387E-2</c:v>
                </c:pt>
                <c:pt idx="89">
                  <c:v>4.0190693251735451E-2</c:v>
                </c:pt>
                <c:pt idx="90">
                  <c:v>4.0179170820926285E-2</c:v>
                </c:pt>
                <c:pt idx="91">
                  <c:v>4.0168345961706903E-2</c:v>
                </c:pt>
                <c:pt idx="92">
                  <c:v>4.0158176285711653E-2</c:v>
                </c:pt>
                <c:pt idx="93">
                  <c:v>4.0148621998740808E-2</c:v>
                </c:pt>
                <c:pt idx="94">
                  <c:v>4.0139645739843452E-2</c:v>
                </c:pt>
                <c:pt idx="95">
                  <c:v>4.0131212430633528E-2</c:v>
                </c:pt>
                <c:pt idx="96">
                  <c:v>4.0123289134158829E-2</c:v>
                </c:pt>
                <c:pt idx="97">
                  <c:v>4.0115844922691976E-2</c:v>
                </c:pt>
                <c:pt idx="98">
                  <c:v>4.0108850753856312E-2</c:v>
                </c:pt>
                <c:pt idx="99">
                  <c:v>4.0102279354541748E-2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8-FF41-B279-7B1368B22029}"/>
            </c:ext>
          </c:extLst>
        </c:ser>
        <c:ser>
          <c:idx val="1"/>
          <c:order val="1"/>
          <c:tx>
            <c:strRef>
              <c:f>'Solow Model'!$N$4</c:f>
              <c:strCache>
                <c:ptCount val="1"/>
                <c:pt idx="0">
                  <c:v>gA+gL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'Solow Model'!$L$5:$L$104</c:f>
              <c:numCache>
                <c:formatCode>0.000</c:formatCode>
                <c:ptCount val="100"/>
                <c:pt idx="0">
                  <c:v>1</c:v>
                </c:pt>
                <c:pt idx="1">
                  <c:v>1.1162780704588713</c:v>
                </c:pt>
                <c:pt idx="2">
                  <c:v>1.2284952757505059</c:v>
                </c:pt>
                <c:pt idx="3">
                  <c:v>1.3364686873758653</c:v>
                </c:pt>
                <c:pt idx="4">
                  <c:v>1.4400957362850282</c:v>
                </c:pt>
                <c:pt idx="5">
                  <c:v>1.5393364344978819</c:v>
                </c:pt>
                <c:pt idx="6">
                  <c:v>1.6341994634347405</c:v>
                </c:pt>
                <c:pt idx="7">
                  <c:v>1.7247312156841281</c:v>
                </c:pt>
                <c:pt idx="8">
                  <c:v>1.8110071068470894</c:v>
                </c:pt>
                <c:pt idx="9">
                  <c:v>1.8931246483016202</c:v>
                </c:pt>
                <c:pt idx="10">
                  <c:v>1.9711978991757573</c:v>
                </c:pt>
                <c:pt idx="11">
                  <c:v>2.045353008481944</c:v>
                </c:pt>
                <c:pt idx="12">
                  <c:v>2.1157246260840754</c:v>
                </c:pt>
                <c:pt idx="13">
                  <c:v>2.1824530111395664</c:v>
                </c:pt>
                <c:pt idx="14">
                  <c:v>2.2456817039570693</c:v>
                </c:pt>
                <c:pt idx="15">
                  <c:v>2.3055556553805072</c:v>
                </c:pt>
                <c:pt idx="16">
                  <c:v>2.3622197293326468</c:v>
                </c:pt>
                <c:pt idx="17">
                  <c:v>2.4158175107758013</c:v>
                </c:pt>
                <c:pt idx="18">
                  <c:v>2.4664903643197285</c:v>
                </c:pt>
                <c:pt idx="19">
                  <c:v>2.5143766989249867</c:v>
                </c:pt>
                <c:pt idx="20">
                  <c:v>2.5596114022683523</c:v>
                </c:pt>
                <c:pt idx="21">
                  <c:v>2.60232541483742</c:v>
                </c:pt>
                <c:pt idx="22">
                  <c:v>2.6426454190638156</c:v>
                </c:pt>
                <c:pt idx="23">
                  <c:v>2.6806936230592178</c:v>
                </c:pt>
                <c:pt idx="24">
                  <c:v>2.7165876219916711</c:v>
                </c:pt>
                <c:pt idx="25">
                  <c:v>2.7504403229897658</c:v>
                </c:pt>
                <c:pt idx="26">
                  <c:v>2.782359921811882</c:v>
                </c:pt>
                <c:pt idx="27">
                  <c:v>2.8124499214627461</c:v>
                </c:pt>
                <c:pt idx="28">
                  <c:v>2.8408091845556136</c:v>
                </c:pt>
                <c:pt idx="29">
                  <c:v>2.8675320125655031</c:v>
                </c:pt>
                <c:pt idx="30">
                  <c:v>2.8927082462449936</c:v>
                </c:pt>
                <c:pt idx="31">
                  <c:v>2.9164233824177148</c:v>
                </c:pt>
                <c:pt idx="32">
                  <c:v>2.9387587031571147</c:v>
                </c:pt>
                <c:pt idx="33">
                  <c:v>2.9597914140246537</c:v>
                </c:pt>
                <c:pt idx="34">
                  <c:v>2.9795947886031673</c:v>
                </c:pt>
                <c:pt idx="35">
                  <c:v>2.9982383170347244</c:v>
                </c:pt>
                <c:pt idx="36">
                  <c:v>3.0157878566720604</c:v>
                </c:pt>
                <c:pt idx="37">
                  <c:v>3.0323057832902109</c:v>
                </c:pt>
                <c:pt idx="38">
                  <c:v>3.047851141590094</c:v>
                </c:pt>
                <c:pt idx="39">
                  <c:v>3.0624797939665278</c:v>
                </c:pt>
                <c:pt idx="40">
                  <c:v>3.0762445667163938</c:v>
                </c:pt>
                <c:pt idx="41">
                  <c:v>3.089195393034057</c:v>
                </c:pt>
                <c:pt idx="42">
                  <c:v>3.101379452285463</c:v>
                </c:pt>
                <c:pt idx="43">
                  <c:v>3.1128413051737711</c:v>
                </c:pt>
                <c:pt idx="44">
                  <c:v>3.1236230245111827</c:v>
                </c:pt>
                <c:pt idx="45">
                  <c:v>3.1337643213969102</c:v>
                </c:pt>
                <c:pt idx="46">
                  <c:v>3.1433026666722776</c:v>
                </c:pt>
                <c:pt idx="47">
                  <c:v>3.1522734075830243</c:v>
                </c:pt>
                <c:pt idx="48">
                  <c:v>3.16070987962765</c:v>
                </c:pt>
                <c:pt idx="49">
                  <c:v>3.1686435136107445</c:v>
                </c:pt>
                <c:pt idx="50">
                  <c:v>3.1761039379528961</c:v>
                </c:pt>
                <c:pt idx="51">
                  <c:v>3.1831190763351476</c:v>
                </c:pt>
                <c:pt idx="52">
                  <c:v>3.1897152407769758</c:v>
                </c:pt>
                <c:pt idx="53">
                  <c:v>3.1959172202632984</c:v>
                </c:pt>
                <c:pt idx="54">
                  <c:v>3.2017483650486578</c:v>
                </c:pt>
                <c:pt idx="55">
                  <c:v>3.2072306667761801</c:v>
                </c:pt>
                <c:pt idx="56">
                  <c:v>3.2123848345556514</c:v>
                </c:pt>
                <c:pt idx="57">
                  <c:v>3.217230367149484</c:v>
                </c:pt>
                <c:pt idx="58">
                  <c:v>3.2217856214179306</c:v>
                </c:pt>
                <c:pt idx="59">
                  <c:v>3.2260678771758329</c:v>
                </c:pt>
                <c:pt idx="60">
                  <c:v>3.2300933986129277</c:v>
                </c:pt>
                <c:pt idx="61">
                  <c:v>3.2338774924282765</c:v>
                </c:pt>
                <c:pt idx="62">
                  <c:v>3.2374345628271723</c:v>
                </c:pt>
                <c:pt idx="63">
                  <c:v>3.2407781635258965</c:v>
                </c:pt>
                <c:pt idx="64">
                  <c:v>3.243921046906193</c:v>
                </c:pt>
                <c:pt idx="65">
                  <c:v>3.2468752104574041</c:v>
                </c:pt>
                <c:pt idx="66">
                  <c:v>3.2496519406399433</c:v>
                </c:pt>
                <c:pt idx="67">
                  <c:v>3.2522618542992938</c:v>
                </c:pt>
                <c:pt idx="68">
                  <c:v>3.2547149377550713</c:v>
                </c:pt>
                <c:pt idx="69">
                  <c:v>3.2570205836849428</c:v>
                </c:pt>
                <c:pt idx="70">
                  <c:v>3.2591876259184036</c:v>
                </c:pt>
                <c:pt idx="71">
                  <c:v>3.2612243722505836</c:v>
                </c:pt>
                <c:pt idx="72">
                  <c:v>3.2631386353815621</c:v>
                </c:pt>
                <c:pt idx="73">
                  <c:v>3.2649377620818893</c:v>
                </c:pt>
                <c:pt idx="74">
                  <c:v>3.2666286606804418</c:v>
                </c:pt>
                <c:pt idx="75">
                  <c:v>3.2682178269662332</c:v>
                </c:pt>
                <c:pt idx="76">
                  <c:v>3.2697113685913801</c:v>
                </c:pt>
                <c:pt idx="77">
                  <c:v>3.2711150280581771</c:v>
                </c:pt>
                <c:pt idx="78">
                  <c:v>3.272434204369115</c:v>
                </c:pt>
                <c:pt idx="79">
                  <c:v>3.2736739734146871</c:v>
                </c:pt>
                <c:pt idx="80">
                  <c:v>3.2748391071699983</c:v>
                </c:pt>
                <c:pt idx="81">
                  <c:v>3.2759340917675259</c:v>
                </c:pt>
                <c:pt idx="82">
                  <c:v>3.276963144509816</c:v>
                </c:pt>
                <c:pt idx="83">
                  <c:v>3.2779302298825672</c:v>
                </c:pt>
                <c:pt idx="84">
                  <c:v>3.2788390746252691</c:v>
                </c:pt>
                <c:pt idx="85">
                  <c:v>3.2796931819135269</c:v>
                </c:pt>
                <c:pt idx="86">
                  <c:v>3.2804958447042196</c:v>
                </c:pt>
                <c:pt idx="87">
                  <c:v>3.2812501582918685</c:v>
                </c:pt>
                <c:pt idx="88">
                  <c:v>3.2819590321218994</c:v>
                </c:pt>
                <c:pt idx="89">
                  <c:v>3.2826252009039716</c:v>
                </c:pt>
                <c:pt idx="90">
                  <c:v>3.2832512350661087</c:v>
                </c:pt>
                <c:pt idx="91">
                  <c:v>3.2838395505881159</c:v>
                </c:pt>
                <c:pt idx="92">
                  <c:v>3.2843924182505648</c:v>
                </c:pt>
                <c:pt idx="93">
                  <c:v>3.2849119723335876</c:v>
                </c:pt>
                <c:pt idx="94">
                  <c:v>3.2854002187977871</c:v>
                </c:pt>
                <c:pt idx="95">
                  <c:v>3.2858590429776977</c:v>
                </c:pt>
                <c:pt idx="96">
                  <c:v>3.2862902168165116</c:v>
                </c:pt>
                <c:pt idx="97">
                  <c:v>3.2866954056691156</c:v>
                </c:pt>
                <c:pt idx="98">
                  <c:v>3.2870761746989507</c:v>
                </c:pt>
                <c:pt idx="99">
                  <c:v>3.2874339948926958</c:v>
                </c:pt>
              </c:numCache>
            </c:numRef>
          </c:xVal>
          <c:yVal>
            <c:numRef>
              <c:f>'Solow Model'!$N$4:$N$104</c:f>
              <c:numCache>
                <c:formatCode>0.000</c:formatCode>
                <c:ptCount val="101"/>
                <c:pt idx="0">
                  <c:v>0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  <c:pt idx="60">
                  <c:v>0.04</c:v>
                </c:pt>
                <c:pt idx="61">
                  <c:v>0.04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0.04</c:v>
                </c:pt>
                <c:pt idx="66">
                  <c:v>0.04</c:v>
                </c:pt>
                <c:pt idx="67">
                  <c:v>0.04</c:v>
                </c:pt>
                <c:pt idx="68">
                  <c:v>0.04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0.04</c:v>
                </c:pt>
                <c:pt idx="85">
                  <c:v>0.04</c:v>
                </c:pt>
                <c:pt idx="86">
                  <c:v>0.04</c:v>
                </c:pt>
                <c:pt idx="87">
                  <c:v>0.04</c:v>
                </c:pt>
                <c:pt idx="88">
                  <c:v>0.04</c:v>
                </c:pt>
                <c:pt idx="89">
                  <c:v>0.04</c:v>
                </c:pt>
                <c:pt idx="90">
                  <c:v>0.04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0.04</c:v>
                </c:pt>
                <c:pt idx="95">
                  <c:v>0.04</c:v>
                </c:pt>
                <c:pt idx="96">
                  <c:v>0.04</c:v>
                </c:pt>
                <c:pt idx="97">
                  <c:v>0.04</c:v>
                </c:pt>
                <c:pt idx="98">
                  <c:v>0.04</c:v>
                </c:pt>
                <c:pt idx="99">
                  <c:v>0.04</c:v>
                </c:pt>
                <c:pt idx="100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38-FF41-B279-7B1368B2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279040"/>
        <c:axId val="1779282176"/>
      </c:scatterChart>
      <c:valAx>
        <c:axId val="1779279040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K/AL</a:t>
                </a:r>
                <a:r>
                  <a:rPr lang="en-US" sz="1200" b="1" baseline="0"/>
                  <a:t> Ratio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282176"/>
        <c:crosses val="autoZero"/>
        <c:crossBetween val="midCat"/>
      </c:valAx>
      <c:valAx>
        <c:axId val="17792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Growt</a:t>
                </a:r>
                <a:r>
                  <a:rPr lang="en-US" sz="1600" b="1" baseline="0"/>
                  <a:t>h rates</a:t>
                </a:r>
                <a:endParaRPr lang="en-US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2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5725878859737129"/>
          <c:y val="9.7560975609756101E-2"/>
          <c:w val="0.17814641413066609"/>
          <c:h val="9.5066780732231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</xdr:row>
      <xdr:rowOff>12700</xdr:rowOff>
    </xdr:from>
    <xdr:to>
      <xdr:col>12</xdr:col>
      <xdr:colOff>12700</xdr:colOff>
      <xdr:row>29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042BB-23C5-B942-B3DF-F89203902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812800</xdr:colOff>
      <xdr:row>30</xdr:row>
      <xdr:rowOff>133350</xdr:rowOff>
    </xdr:from>
    <xdr:to>
      <xdr:col>12</xdr:col>
      <xdr:colOff>25400</xdr:colOff>
      <xdr:row>61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B0F12-4C53-7B06-7C86-CFEA5ADC3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62</xdr:row>
      <xdr:rowOff>6350</xdr:rowOff>
    </xdr:from>
    <xdr:to>
      <xdr:col>11</xdr:col>
      <xdr:colOff>812800</xdr:colOff>
      <xdr:row>88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074ECF-BC91-CBDE-93BB-83F38E414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266700</xdr:colOff>
      <xdr:row>0</xdr:row>
      <xdr:rowOff>114300</xdr:rowOff>
    </xdr:from>
    <xdr:to>
      <xdr:col>24</xdr:col>
      <xdr:colOff>228600</xdr:colOff>
      <xdr:row>29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8DF843-2776-F645-93C2-4DDAA7551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E5F5-882A-BB41-BE06-3FD5E24A23F4}">
  <dimension ref="A1:S104"/>
  <sheetViews>
    <sheetView workbookViewId="0">
      <pane ySplit="4" topLeftCell="A5" activePane="bottomLeft" state="frozen"/>
      <selection pane="bottomLeft" activeCell="H16" sqref="H16"/>
    </sheetView>
  </sheetViews>
  <sheetFormatPr baseColWidth="10" defaultRowHeight="21" x14ac:dyDescent="0.25"/>
  <cols>
    <col min="1" max="6" width="10.83203125" style="1"/>
    <col min="7" max="19" width="10.83203125" style="2"/>
    <col min="20" max="16384" width="10.83203125" style="1"/>
  </cols>
  <sheetData>
    <row r="1" spans="1:19" x14ac:dyDescent="0.25">
      <c r="A1" s="1" t="s">
        <v>19</v>
      </c>
    </row>
    <row r="2" spans="1:19" x14ac:dyDescent="0.25">
      <c r="A2" s="1" t="s">
        <v>18</v>
      </c>
    </row>
    <row r="4" spans="1:19" s="3" customFormat="1" x14ac:dyDescent="0.25">
      <c r="A4" s="3" t="s">
        <v>0</v>
      </c>
      <c r="B4" s="3" t="s">
        <v>5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7</v>
      </c>
      <c r="H4" s="4" t="s">
        <v>8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12</v>
      </c>
      <c r="N4" s="4" t="s">
        <v>20</v>
      </c>
      <c r="O4" s="4" t="s">
        <v>13</v>
      </c>
      <c r="P4" s="4" t="s">
        <v>14</v>
      </c>
      <c r="Q4" s="4" t="s">
        <v>16</v>
      </c>
      <c r="R4" s="4" t="s">
        <v>17</v>
      </c>
      <c r="S4" s="4" t="s">
        <v>15</v>
      </c>
    </row>
    <row r="5" spans="1:19" x14ac:dyDescent="0.25">
      <c r="A5" s="1">
        <v>0</v>
      </c>
      <c r="B5" s="5">
        <v>0.33</v>
      </c>
      <c r="C5" s="5">
        <v>0.2</v>
      </c>
      <c r="D5" s="5">
        <v>0.01</v>
      </c>
      <c r="E5" s="5">
        <v>0.05</v>
      </c>
      <c r="F5" s="5">
        <v>0.03</v>
      </c>
      <c r="G5" s="6">
        <v>1</v>
      </c>
      <c r="H5" s="6">
        <v>1</v>
      </c>
      <c r="I5" s="6">
        <v>1</v>
      </c>
      <c r="J5" s="2">
        <f t="shared" ref="J5:J36" si="0">G5^B5*(H5*I5)^(1-B5)</f>
        <v>1</v>
      </c>
      <c r="K5" s="2">
        <f t="shared" ref="K5:K36" si="1">J5/I5</f>
        <v>1</v>
      </c>
      <c r="L5" s="2">
        <f t="shared" ref="L5:L36" si="2">G5/(H5*I5)</f>
        <v>1</v>
      </c>
      <c r="M5" s="2">
        <f t="shared" ref="M5:M36" si="3">C5*(1/L5)^(1-B5)-E5</f>
        <v>0.15000000000000002</v>
      </c>
      <c r="N5" s="2">
        <f>F5+D5</f>
        <v>0.04</v>
      </c>
      <c r="O5" s="2">
        <f>B5*(M5-F5-D5)+F5</f>
        <v>6.6300000000000012E-2</v>
      </c>
      <c r="P5" s="2">
        <f>(C5/(D5+E5+F5))^(1/(1-B5))</f>
        <v>3.2930116186270708</v>
      </c>
      <c r="Q5" s="2">
        <f>P5^B5*H5</f>
        <v>1.4818552283821818</v>
      </c>
      <c r="R5" s="2">
        <f>LN(K5)</f>
        <v>0</v>
      </c>
      <c r="S5" s="2">
        <f>LN(Q5)</f>
        <v>0.39329483545054422</v>
      </c>
    </row>
    <row r="6" spans="1:19" x14ac:dyDescent="0.25">
      <c r="A6" s="1">
        <f>A5+1</f>
        <v>1</v>
      </c>
      <c r="B6" s="1">
        <f>B5</f>
        <v>0.33</v>
      </c>
      <c r="C6" s="1">
        <f>C5</f>
        <v>0.2</v>
      </c>
      <c r="D6" s="1">
        <f>D5</f>
        <v>0.01</v>
      </c>
      <c r="E6" s="1">
        <f>E5</f>
        <v>0.05</v>
      </c>
      <c r="F6" s="1">
        <f>F5</f>
        <v>0.03</v>
      </c>
      <c r="G6" s="2">
        <f>G5*EXP(M5)</f>
        <v>1.1618342427282831</v>
      </c>
      <c r="H6" s="2">
        <f>H5*EXP(F6)</f>
        <v>1.0304545339535169</v>
      </c>
      <c r="I6" s="2">
        <f>I5*EXP(D6)</f>
        <v>1.0100501670841679</v>
      </c>
      <c r="J6" s="2">
        <f t="shared" si="0"/>
        <v>1.0792863114877027</v>
      </c>
      <c r="K6" s="2">
        <f t="shared" si="1"/>
        <v>1.068547233256153</v>
      </c>
      <c r="L6" s="2">
        <f t="shared" si="2"/>
        <v>1.1162780704588713</v>
      </c>
      <c r="M6" s="2">
        <f t="shared" si="3"/>
        <v>0.13579006742876903</v>
      </c>
      <c r="N6" s="2">
        <f t="shared" ref="N6:N69" si="4">F6+D6</f>
        <v>0.04</v>
      </c>
      <c r="O6" s="2">
        <f t="shared" ref="O6:O36" si="5">B6*(M6-F6-D6)+F6</f>
        <v>6.1610722251493784E-2</v>
      </c>
      <c r="P6" s="2">
        <f t="shared" ref="P6:P69" si="6">(C6/(D6+E6+F6))^(1/(1-B6))</f>
        <v>3.2930116186270708</v>
      </c>
      <c r="Q6" s="2">
        <f t="shared" ref="Q6:Q69" si="7">P6^B6*H6</f>
        <v>1.5269844387491436</v>
      </c>
      <c r="R6" s="2">
        <f t="shared" ref="R6:R69" si="8">LN(K6)</f>
        <v>6.6300000000000192E-2</v>
      </c>
      <c r="S6" s="2">
        <f t="shared" ref="S6:S69" si="9">LN(Q6)</f>
        <v>0.42329483545054436</v>
      </c>
    </row>
    <row r="7" spans="1:19" x14ac:dyDescent="0.25">
      <c r="A7" s="1">
        <f t="shared" ref="A7:A70" si="10">A6+1</f>
        <v>2</v>
      </c>
      <c r="B7" s="1">
        <f t="shared" ref="B7:B70" si="11">B6</f>
        <v>0.33</v>
      </c>
      <c r="C7" s="1">
        <f>C6</f>
        <v>0.2</v>
      </c>
      <c r="D7" s="1">
        <f t="shared" ref="D7:D70" si="12">D6</f>
        <v>0.01</v>
      </c>
      <c r="E7" s="1">
        <f t="shared" ref="E7:E70" si="13">E6</f>
        <v>0.05</v>
      </c>
      <c r="F7" s="1">
        <f t="shared" ref="F7:F70" si="14">F6</f>
        <v>0.03</v>
      </c>
      <c r="G7" s="2">
        <f t="shared" ref="G7:G70" si="15">G6*EXP(M6)</f>
        <v>1.3308130449203053</v>
      </c>
      <c r="H7" s="2">
        <f t="shared" ref="H7:H70" si="16">H6*EXP(F7)</f>
        <v>1.0618365465453599</v>
      </c>
      <c r="I7" s="2">
        <f t="shared" ref="I7:I70" si="17">I6*EXP(D7)</f>
        <v>1.0202013400267556</v>
      </c>
      <c r="J7" s="2">
        <f t="shared" si="0"/>
        <v>1.1594093822830436</v>
      </c>
      <c r="K7" s="2">
        <f t="shared" si="1"/>
        <v>1.1364515383332443</v>
      </c>
      <c r="L7" s="2">
        <f t="shared" si="2"/>
        <v>1.2284952757505059</v>
      </c>
      <c r="M7" s="2">
        <f t="shared" si="3"/>
        <v>0.1242407600689658</v>
      </c>
      <c r="N7" s="2">
        <f t="shared" si="4"/>
        <v>0.04</v>
      </c>
      <c r="O7" s="2">
        <f t="shared" si="5"/>
        <v>5.7799450822758711E-2</v>
      </c>
      <c r="P7" s="2">
        <f t="shared" si="6"/>
        <v>3.2930116186270708</v>
      </c>
      <c r="Q7" s="2">
        <f t="shared" si="7"/>
        <v>1.5734880381855214</v>
      </c>
      <c r="R7" s="2">
        <f t="shared" si="8"/>
        <v>0.12791072225149414</v>
      </c>
      <c r="S7" s="2">
        <f t="shared" si="9"/>
        <v>0.45329483545054444</v>
      </c>
    </row>
    <row r="8" spans="1:19" x14ac:dyDescent="0.25">
      <c r="A8" s="1">
        <f t="shared" si="10"/>
        <v>3</v>
      </c>
      <c r="B8" s="1">
        <f t="shared" si="11"/>
        <v>0.33</v>
      </c>
      <c r="C8" s="1">
        <f t="shared" ref="C8:C70" si="18">C7</f>
        <v>0.2</v>
      </c>
      <c r="D8" s="1">
        <f t="shared" si="12"/>
        <v>0.01</v>
      </c>
      <c r="E8" s="1">
        <f t="shared" si="13"/>
        <v>0.05</v>
      </c>
      <c r="F8" s="1">
        <f t="shared" si="14"/>
        <v>0.03</v>
      </c>
      <c r="G8" s="2">
        <f t="shared" si="15"/>
        <v>1.5068642372507088</v>
      </c>
      <c r="H8" s="2">
        <f t="shared" si="16"/>
        <v>1.0941742837052106</v>
      </c>
      <c r="I8" s="2">
        <f t="shared" si="17"/>
        <v>1.0304545339535165</v>
      </c>
      <c r="J8" s="2">
        <f t="shared" si="0"/>
        <v>1.2407427262346731</v>
      </c>
      <c r="K8" s="2">
        <f t="shared" si="1"/>
        <v>1.2040732369572384</v>
      </c>
      <c r="L8" s="2">
        <f t="shared" si="2"/>
        <v>1.3364686873758653</v>
      </c>
      <c r="M8" s="2">
        <f t="shared" si="3"/>
        <v>0.11467876741151183</v>
      </c>
      <c r="N8" s="2">
        <f t="shared" si="4"/>
        <v>0.04</v>
      </c>
      <c r="O8" s="2">
        <f t="shared" si="5"/>
        <v>5.4643993245798904E-2</v>
      </c>
      <c r="P8" s="2">
        <f t="shared" si="6"/>
        <v>3.2930116186270708</v>
      </c>
      <c r="Q8" s="2">
        <f t="shared" si="7"/>
        <v>1.621407883069895</v>
      </c>
      <c r="R8" s="2">
        <f t="shared" si="8"/>
        <v>0.18571017307425269</v>
      </c>
      <c r="S8" s="2">
        <f t="shared" si="9"/>
        <v>0.48329483545054447</v>
      </c>
    </row>
    <row r="9" spans="1:19" x14ac:dyDescent="0.25">
      <c r="A9" s="1">
        <f t="shared" si="10"/>
        <v>4</v>
      </c>
      <c r="B9" s="1">
        <f t="shared" si="11"/>
        <v>0.33</v>
      </c>
      <c r="C9" s="1">
        <f t="shared" si="18"/>
        <v>0.2</v>
      </c>
      <c r="D9" s="1">
        <f t="shared" si="12"/>
        <v>0.01</v>
      </c>
      <c r="E9" s="1">
        <f t="shared" si="13"/>
        <v>0.05</v>
      </c>
      <c r="F9" s="1">
        <f t="shared" si="14"/>
        <v>0.03</v>
      </c>
      <c r="G9" s="2">
        <f t="shared" si="15"/>
        <v>1.6899680017994354</v>
      </c>
      <c r="H9" s="2">
        <f t="shared" si="16"/>
        <v>1.127496851579376</v>
      </c>
      <c r="I9" s="2">
        <f t="shared" si="17"/>
        <v>1.0408107741923878</v>
      </c>
      <c r="J9" s="2">
        <f t="shared" si="0"/>
        <v>1.3235985033464084</v>
      </c>
      <c r="K9" s="2">
        <f t="shared" si="1"/>
        <v>1.2716994636930508</v>
      </c>
      <c r="L9" s="2">
        <f t="shared" si="2"/>
        <v>1.4400957362850282</v>
      </c>
      <c r="M9" s="2">
        <f t="shared" si="3"/>
        <v>0.10664184196825906</v>
      </c>
      <c r="N9" s="2">
        <f t="shared" si="4"/>
        <v>0.04</v>
      </c>
      <c r="O9" s="2">
        <f t="shared" si="5"/>
        <v>5.1991807849525493E-2</v>
      </c>
      <c r="P9" s="2">
        <f t="shared" si="6"/>
        <v>3.2930116186270708</v>
      </c>
      <c r="Q9" s="2">
        <f t="shared" si="7"/>
        <v>1.670787104497347</v>
      </c>
      <c r="R9" s="2">
        <f t="shared" si="8"/>
        <v>0.24035416632005177</v>
      </c>
      <c r="S9" s="2">
        <f t="shared" si="9"/>
        <v>0.51329483545054444</v>
      </c>
    </row>
    <row r="10" spans="1:19" x14ac:dyDescent="0.25">
      <c r="A10" s="1">
        <f t="shared" si="10"/>
        <v>5</v>
      </c>
      <c r="B10" s="1">
        <f t="shared" si="11"/>
        <v>0.33</v>
      </c>
      <c r="C10" s="1">
        <f t="shared" si="18"/>
        <v>0.2</v>
      </c>
      <c r="D10" s="1">
        <f t="shared" si="12"/>
        <v>0.01</v>
      </c>
      <c r="E10" s="1">
        <f t="shared" si="13"/>
        <v>0.05</v>
      </c>
      <c r="F10" s="1">
        <f t="shared" si="14"/>
        <v>0.03</v>
      </c>
      <c r="G10" s="2">
        <f t="shared" si="15"/>
        <v>1.8801497668321543</v>
      </c>
      <c r="H10" s="2">
        <f t="shared" si="16"/>
        <v>1.1618342427282835</v>
      </c>
      <c r="I10" s="2">
        <f t="shared" si="17"/>
        <v>1.0512710963760235</v>
      </c>
      <c r="J10" s="2">
        <f t="shared" si="0"/>
        <v>1.4082474304768502</v>
      </c>
      <c r="K10" s="2">
        <f t="shared" si="1"/>
        <v>1.3395663928471042</v>
      </c>
      <c r="L10" s="2">
        <f t="shared" si="2"/>
        <v>1.5393364344978819</v>
      </c>
      <c r="M10" s="2">
        <f t="shared" si="3"/>
        <v>9.9801622755786343E-2</v>
      </c>
      <c r="N10" s="2">
        <f t="shared" si="4"/>
        <v>0.04</v>
      </c>
      <c r="O10" s="2">
        <f t="shared" si="5"/>
        <v>4.9734535509409497E-2</v>
      </c>
      <c r="P10" s="2">
        <f t="shared" si="6"/>
        <v>3.2930116186270708</v>
      </c>
      <c r="Q10" s="2">
        <f t="shared" si="7"/>
        <v>1.7216701471003597</v>
      </c>
      <c r="R10" s="2">
        <f t="shared" si="8"/>
        <v>0.29234597416957731</v>
      </c>
      <c r="S10" s="2">
        <f t="shared" si="9"/>
        <v>0.54329483545054447</v>
      </c>
    </row>
    <row r="11" spans="1:19" x14ac:dyDescent="0.25">
      <c r="A11" s="1">
        <f t="shared" si="10"/>
        <v>6</v>
      </c>
      <c r="B11" s="1">
        <f t="shared" si="11"/>
        <v>0.33</v>
      </c>
      <c r="C11" s="1">
        <f t="shared" si="18"/>
        <v>0.2</v>
      </c>
      <c r="D11" s="1">
        <f t="shared" si="12"/>
        <v>0.01</v>
      </c>
      <c r="E11" s="1">
        <f t="shared" si="13"/>
        <v>0.05</v>
      </c>
      <c r="F11" s="1">
        <f t="shared" si="14"/>
        <v>0.03</v>
      </c>
      <c r="G11" s="2">
        <f t="shared" si="15"/>
        <v>2.0774746793471088</v>
      </c>
      <c r="H11" s="2">
        <f t="shared" si="16"/>
        <v>1.1972173631218106</v>
      </c>
      <c r="I11" s="2">
        <f t="shared" si="17"/>
        <v>1.061836546545359</v>
      </c>
      <c r="J11" s="2">
        <f t="shared" si="0"/>
        <v>1.4949316843012515</v>
      </c>
      <c r="K11" s="2">
        <f t="shared" si="1"/>
        <v>1.4078736404062844</v>
      </c>
      <c r="L11" s="2">
        <f t="shared" si="2"/>
        <v>1.6341994634347405</v>
      </c>
      <c r="M11" s="2">
        <f t="shared" si="3"/>
        <v>9.3918161714593426E-2</v>
      </c>
      <c r="N11" s="2">
        <f t="shared" si="4"/>
        <v>0.04</v>
      </c>
      <c r="O11" s="2">
        <f t="shared" si="5"/>
        <v>4.7792993365815828E-2</v>
      </c>
      <c r="P11" s="2">
        <f t="shared" si="6"/>
        <v>3.2930116186270708</v>
      </c>
      <c r="Q11" s="2">
        <f t="shared" si="7"/>
        <v>1.7741028090519841</v>
      </c>
      <c r="R11" s="2">
        <f t="shared" si="8"/>
        <v>0.34208050967898673</v>
      </c>
      <c r="S11" s="2">
        <f t="shared" si="9"/>
        <v>0.5732948354505446</v>
      </c>
    </row>
    <row r="12" spans="1:19" x14ac:dyDescent="0.25">
      <c r="A12" s="1">
        <f t="shared" si="10"/>
        <v>7</v>
      </c>
      <c r="B12" s="1">
        <f t="shared" si="11"/>
        <v>0.33</v>
      </c>
      <c r="C12" s="1">
        <f t="shared" si="18"/>
        <v>0.2</v>
      </c>
      <c r="D12" s="1">
        <f t="shared" si="12"/>
        <v>0.01</v>
      </c>
      <c r="E12" s="1">
        <f t="shared" si="13"/>
        <v>0.05</v>
      </c>
      <c r="F12" s="1">
        <f t="shared" si="14"/>
        <v>0.03</v>
      </c>
      <c r="G12" s="2">
        <f t="shared" si="15"/>
        <v>2.2820432897406593</v>
      </c>
      <c r="H12" s="2">
        <f t="shared" si="16"/>
        <v>1.2336780599567438</v>
      </c>
      <c r="I12" s="2">
        <f t="shared" si="17"/>
        <v>1.0725081812542157</v>
      </c>
      <c r="J12" s="2">
        <f t="shared" si="0"/>
        <v>1.5838736171318013</v>
      </c>
      <c r="K12" s="2">
        <f t="shared" si="1"/>
        <v>1.4767939721257726</v>
      </c>
      <c r="L12" s="2">
        <f t="shared" si="2"/>
        <v>1.7247312156841281</v>
      </c>
      <c r="M12" s="2">
        <f t="shared" si="3"/>
        <v>8.8811881812443524E-2</v>
      </c>
      <c r="N12" s="2">
        <f t="shared" si="4"/>
        <v>0.04</v>
      </c>
      <c r="O12" s="2">
        <f t="shared" si="5"/>
        <v>4.6107920998106358E-2</v>
      </c>
      <c r="P12" s="2">
        <f t="shared" si="6"/>
        <v>3.2930116186270708</v>
      </c>
      <c r="Q12" s="2">
        <f t="shared" si="7"/>
        <v>1.8281322832872875</v>
      </c>
      <c r="R12" s="2">
        <f t="shared" si="8"/>
        <v>0.38987350304480284</v>
      </c>
      <c r="S12" s="2">
        <f t="shared" si="9"/>
        <v>0.60329483545054463</v>
      </c>
    </row>
    <row r="13" spans="1:19" x14ac:dyDescent="0.25">
      <c r="A13" s="1">
        <f t="shared" si="10"/>
        <v>8</v>
      </c>
      <c r="B13" s="1">
        <f t="shared" si="11"/>
        <v>0.33</v>
      </c>
      <c r="C13" s="1">
        <f t="shared" si="18"/>
        <v>0.2</v>
      </c>
      <c r="D13" s="1">
        <f t="shared" si="12"/>
        <v>0.01</v>
      </c>
      <c r="E13" s="1">
        <f t="shared" si="13"/>
        <v>0.05</v>
      </c>
      <c r="F13" s="1">
        <f t="shared" si="14"/>
        <v>0.03</v>
      </c>
      <c r="G13" s="2">
        <f t="shared" si="15"/>
        <v>2.4939881682488609</v>
      </c>
      <c r="H13" s="2">
        <f t="shared" si="16"/>
        <v>1.2712491503214054</v>
      </c>
      <c r="I13" s="2">
        <f t="shared" si="17"/>
        <v>1.0832870676749575</v>
      </c>
      <c r="J13" s="2">
        <f t="shared" si="0"/>
        <v>1.6752818571446491</v>
      </c>
      <c r="K13" s="2">
        <f t="shared" si="1"/>
        <v>1.5464800671351877</v>
      </c>
      <c r="L13" s="2">
        <f t="shared" si="2"/>
        <v>1.8110071068470894</v>
      </c>
      <c r="M13" s="2">
        <f t="shared" si="3"/>
        <v>8.4345613862389604E-2</v>
      </c>
      <c r="N13" s="2">
        <f t="shared" si="4"/>
        <v>0.04</v>
      </c>
      <c r="O13" s="2">
        <f t="shared" si="5"/>
        <v>4.4634052574588565E-2</v>
      </c>
      <c r="P13" s="2">
        <f t="shared" si="6"/>
        <v>3.2930116186270708</v>
      </c>
      <c r="Q13" s="2">
        <f t="shared" si="7"/>
        <v>1.8838071999801806</v>
      </c>
      <c r="R13" s="2">
        <f t="shared" si="8"/>
        <v>0.43598142404290907</v>
      </c>
      <c r="S13" s="2">
        <f t="shared" si="9"/>
        <v>0.63329483545054477</v>
      </c>
    </row>
    <row r="14" spans="1:19" x14ac:dyDescent="0.25">
      <c r="A14" s="1">
        <f t="shared" si="10"/>
        <v>9</v>
      </c>
      <c r="B14" s="1">
        <f t="shared" si="11"/>
        <v>0.33</v>
      </c>
      <c r="C14" s="1">
        <f t="shared" si="18"/>
        <v>0.2</v>
      </c>
      <c r="D14" s="1">
        <f t="shared" si="12"/>
        <v>0.01</v>
      </c>
      <c r="E14" s="1">
        <f t="shared" si="13"/>
        <v>0.05</v>
      </c>
      <c r="F14" s="1">
        <f t="shared" si="14"/>
        <v>0.03</v>
      </c>
      <c r="G14" s="2">
        <f t="shared" si="15"/>
        <v>2.7134712438399102</v>
      </c>
      <c r="H14" s="2">
        <f t="shared" si="16"/>
        <v>1.3099644507332482</v>
      </c>
      <c r="I14" s="2">
        <f t="shared" si="17"/>
        <v>1.0941742837052093</v>
      </c>
      <c r="J14" s="2">
        <f t="shared" si="0"/>
        <v>1.7693557134460227</v>
      </c>
      <c r="K14" s="2">
        <f t="shared" si="1"/>
        <v>1.6170693643561447</v>
      </c>
      <c r="L14" s="2">
        <f t="shared" si="2"/>
        <v>1.8931246483016202</v>
      </c>
      <c r="M14" s="2">
        <f t="shared" si="3"/>
        <v>8.0412711574725002E-2</v>
      </c>
      <c r="N14" s="2">
        <f t="shared" si="4"/>
        <v>0.04</v>
      </c>
      <c r="O14" s="2">
        <f t="shared" si="5"/>
        <v>4.3336194819659252E-2</v>
      </c>
      <c r="P14" s="2">
        <f t="shared" si="6"/>
        <v>3.2930116186270708</v>
      </c>
      <c r="Q14" s="2">
        <f t="shared" si="7"/>
        <v>1.9411776703138568</v>
      </c>
      <c r="R14" s="2">
        <f t="shared" si="8"/>
        <v>0.48061547661749782</v>
      </c>
      <c r="S14" s="2">
        <f t="shared" si="9"/>
        <v>0.66329483545054491</v>
      </c>
    </row>
    <row r="15" spans="1:19" x14ac:dyDescent="0.25">
      <c r="A15" s="1">
        <f t="shared" si="10"/>
        <v>10</v>
      </c>
      <c r="B15" s="7">
        <f t="shared" si="11"/>
        <v>0.33</v>
      </c>
      <c r="C15" s="7">
        <v>0.2</v>
      </c>
      <c r="D15" s="7">
        <f t="shared" si="12"/>
        <v>0.01</v>
      </c>
      <c r="E15" s="7">
        <f t="shared" si="13"/>
        <v>0.05</v>
      </c>
      <c r="F15" s="7">
        <f t="shared" si="14"/>
        <v>0.03</v>
      </c>
      <c r="G15" s="8">
        <f t="shared" si="15"/>
        <v>2.9406817099289801</v>
      </c>
      <c r="H15" s="8">
        <f t="shared" si="16"/>
        <v>1.3498588075760041</v>
      </c>
      <c r="I15" s="8">
        <f t="shared" si="17"/>
        <v>1.1051709180756464</v>
      </c>
      <c r="J15" s="2">
        <f t="shared" si="0"/>
        <v>1.8662884480683919</v>
      </c>
      <c r="K15" s="2">
        <f t="shared" si="1"/>
        <v>1.6886876206605437</v>
      </c>
      <c r="L15" s="2">
        <f t="shared" si="2"/>
        <v>1.9711978991757573</v>
      </c>
      <c r="M15" s="2">
        <f t="shared" si="3"/>
        <v>7.6928966284723413E-2</v>
      </c>
      <c r="N15" s="2">
        <f t="shared" si="4"/>
        <v>0.04</v>
      </c>
      <c r="O15" s="2">
        <f t="shared" si="5"/>
        <v>4.2186558873958724E-2</v>
      </c>
      <c r="P15" s="2">
        <f t="shared" si="6"/>
        <v>3.2930116186270708</v>
      </c>
      <c r="Q15" s="2">
        <f t="shared" si="7"/>
        <v>2.0002953315842391</v>
      </c>
      <c r="R15" s="2">
        <f t="shared" si="8"/>
        <v>0.52395167143715737</v>
      </c>
      <c r="S15" s="2">
        <f t="shared" si="9"/>
        <v>0.69329483545054493</v>
      </c>
    </row>
    <row r="16" spans="1:19" x14ac:dyDescent="0.25">
      <c r="A16" s="1">
        <f t="shared" si="10"/>
        <v>11</v>
      </c>
      <c r="B16" s="1">
        <f t="shared" si="11"/>
        <v>0.33</v>
      </c>
      <c r="C16" s="1">
        <f t="shared" si="18"/>
        <v>0.2</v>
      </c>
      <c r="D16" s="1">
        <f t="shared" si="12"/>
        <v>0.01</v>
      </c>
      <c r="E16" s="1">
        <f t="shared" si="13"/>
        <v>0.05</v>
      </c>
      <c r="F16" s="1">
        <f t="shared" si="14"/>
        <v>0.03</v>
      </c>
      <c r="G16" s="2">
        <f t="shared" si="15"/>
        <v>3.1758343806737912</v>
      </c>
      <c r="H16" s="2">
        <f t="shared" si="16"/>
        <v>1.3909681284637814</v>
      </c>
      <c r="I16" s="2">
        <f t="shared" si="17"/>
        <v>1.11627807045887</v>
      </c>
      <c r="J16" s="2">
        <f t="shared" si="0"/>
        <v>1.9662697705873482</v>
      </c>
      <c r="K16" s="2">
        <f t="shared" si="1"/>
        <v>1.7614515796938222</v>
      </c>
      <c r="L16" s="2">
        <f t="shared" si="2"/>
        <v>2.045353008481944</v>
      </c>
      <c r="M16" s="2">
        <f t="shared" si="3"/>
        <v>7.3826971743418235E-2</v>
      </c>
      <c r="N16" s="2">
        <f t="shared" si="4"/>
        <v>0.04</v>
      </c>
      <c r="O16" s="2">
        <f t="shared" si="5"/>
        <v>4.1162900675328018E-2</v>
      </c>
      <c r="P16" s="2">
        <f t="shared" si="6"/>
        <v>3.2930116186270708</v>
      </c>
      <c r="Q16" s="2">
        <f t="shared" si="7"/>
        <v>2.0612133936770327</v>
      </c>
      <c r="R16" s="2">
        <f t="shared" si="8"/>
        <v>0.56613823031111588</v>
      </c>
      <c r="S16" s="2">
        <f t="shared" si="9"/>
        <v>0.72329483545054507</v>
      </c>
    </row>
    <row r="17" spans="1:19" x14ac:dyDescent="0.25">
      <c r="A17" s="1">
        <f t="shared" si="10"/>
        <v>12</v>
      </c>
      <c r="B17" s="1">
        <f t="shared" si="11"/>
        <v>0.33</v>
      </c>
      <c r="C17" s="1">
        <f t="shared" si="18"/>
        <v>0.2</v>
      </c>
      <c r="D17" s="1">
        <f t="shared" si="12"/>
        <v>0.01</v>
      </c>
      <c r="E17" s="1">
        <f t="shared" si="13"/>
        <v>0.05</v>
      </c>
      <c r="F17" s="1">
        <f t="shared" si="14"/>
        <v>0.03</v>
      </c>
      <c r="G17" s="2">
        <f t="shared" si="15"/>
        <v>3.4191684103036035</v>
      </c>
      <c r="H17" s="2">
        <f t="shared" si="16"/>
        <v>1.4333294145603415</v>
      </c>
      <c r="I17" s="2">
        <f t="shared" si="17"/>
        <v>1.1274968515793742</v>
      </c>
      <c r="J17" s="2">
        <f t="shared" si="0"/>
        <v>2.0694877874608153</v>
      </c>
      <c r="K17" s="2">
        <f t="shared" si="1"/>
        <v>1.8354710122355729</v>
      </c>
      <c r="L17" s="2">
        <f t="shared" si="2"/>
        <v>2.1157246260840754</v>
      </c>
      <c r="M17" s="2">
        <f t="shared" si="3"/>
        <v>7.1052112041305196E-2</v>
      </c>
      <c r="N17" s="2">
        <f t="shared" si="4"/>
        <v>0.04</v>
      </c>
      <c r="O17" s="2">
        <f t="shared" si="5"/>
        <v>4.0247196973630717E-2</v>
      </c>
      <c r="P17" s="2">
        <f t="shared" si="6"/>
        <v>3.2930116186270708</v>
      </c>
      <c r="Q17" s="2">
        <f t="shared" si="7"/>
        <v>2.1239866869602135</v>
      </c>
      <c r="R17" s="2">
        <f t="shared" si="8"/>
        <v>0.607301130986444</v>
      </c>
      <c r="S17" s="2">
        <f t="shared" si="9"/>
        <v>0.75329483545054499</v>
      </c>
    </row>
    <row r="18" spans="1:19" x14ac:dyDescent="0.25">
      <c r="A18" s="1">
        <f t="shared" si="10"/>
        <v>13</v>
      </c>
      <c r="B18" s="1">
        <f t="shared" si="11"/>
        <v>0.33</v>
      </c>
      <c r="C18" s="1">
        <f t="shared" si="18"/>
        <v>0.2</v>
      </c>
      <c r="D18" s="1">
        <f t="shared" si="12"/>
        <v>0.01</v>
      </c>
      <c r="E18" s="1">
        <f t="shared" si="13"/>
        <v>0.05</v>
      </c>
      <c r="F18" s="1">
        <f t="shared" si="14"/>
        <v>0.03</v>
      </c>
      <c r="G18" s="2">
        <f t="shared" si="15"/>
        <v>3.6709463089053407</v>
      </c>
      <c r="H18" s="2">
        <f t="shared" si="16"/>
        <v>1.476980793882644</v>
      </c>
      <c r="I18" s="2">
        <f t="shared" si="17"/>
        <v>1.1388283833246202</v>
      </c>
      <c r="J18" s="2">
        <f t="shared" si="0"/>
        <v>2.1761305616675801</v>
      </c>
      <c r="K18" s="2">
        <f t="shared" si="1"/>
        <v>1.9108503032868995</v>
      </c>
      <c r="L18" s="2">
        <f t="shared" si="2"/>
        <v>2.1824530111395664</v>
      </c>
      <c r="M18" s="2">
        <f t="shared" si="3"/>
        <v>6.8559650757544999E-2</v>
      </c>
      <c r="N18" s="2">
        <f t="shared" si="4"/>
        <v>0.04</v>
      </c>
      <c r="O18" s="2">
        <f t="shared" si="5"/>
        <v>3.942468474998985E-2</v>
      </c>
      <c r="P18" s="2">
        <f t="shared" si="6"/>
        <v>3.2930116186270708</v>
      </c>
      <c r="Q18" s="2">
        <f t="shared" si="7"/>
        <v>2.1886717116350618</v>
      </c>
      <c r="R18" s="2">
        <f t="shared" si="8"/>
        <v>0.64754832796007478</v>
      </c>
      <c r="S18" s="2">
        <f t="shared" si="9"/>
        <v>0.78329483545054535</v>
      </c>
    </row>
    <row r="19" spans="1:19" x14ac:dyDescent="0.25">
      <c r="A19" s="1">
        <f t="shared" si="10"/>
        <v>14</v>
      </c>
      <c r="B19" s="1">
        <f t="shared" si="11"/>
        <v>0.33</v>
      </c>
      <c r="C19" s="1">
        <f t="shared" si="18"/>
        <v>0.2</v>
      </c>
      <c r="D19" s="1">
        <f t="shared" si="12"/>
        <v>0.01</v>
      </c>
      <c r="E19" s="1">
        <f t="shared" si="13"/>
        <v>0.05</v>
      </c>
      <c r="F19" s="1">
        <f t="shared" si="14"/>
        <v>0.03</v>
      </c>
      <c r="G19" s="2">
        <f t="shared" si="15"/>
        <v>3.9314532035357295</v>
      </c>
      <c r="H19" s="2">
        <f t="shared" si="16"/>
        <v>1.5219615556186354</v>
      </c>
      <c r="I19" s="2">
        <f t="shared" si="17"/>
        <v>1.1502737988572256</v>
      </c>
      <c r="J19" s="2">
        <f t="shared" si="0"/>
        <v>2.2863873894335249</v>
      </c>
      <c r="K19" s="2">
        <f t="shared" si="1"/>
        <v>1.9876897063160144</v>
      </c>
      <c r="L19" s="2">
        <f t="shared" si="2"/>
        <v>2.2456817039570693</v>
      </c>
      <c r="M19" s="2">
        <f t="shared" si="3"/>
        <v>6.6312583213620657E-2</v>
      </c>
      <c r="N19" s="2">
        <f t="shared" si="4"/>
        <v>0.04</v>
      </c>
      <c r="O19" s="2">
        <f t="shared" si="5"/>
        <v>3.8683152460494814E-2</v>
      </c>
      <c r="P19" s="2">
        <f t="shared" si="6"/>
        <v>3.2930116186270708</v>
      </c>
      <c r="Q19" s="2">
        <f t="shared" si="7"/>
        <v>2.2553266885901535</v>
      </c>
      <c r="R19" s="2">
        <f t="shared" si="8"/>
        <v>0.68697301271006472</v>
      </c>
      <c r="S19" s="2">
        <f t="shared" si="9"/>
        <v>0.81329483545054526</v>
      </c>
    </row>
    <row r="20" spans="1:19" x14ac:dyDescent="0.25">
      <c r="A20" s="1">
        <f t="shared" si="10"/>
        <v>15</v>
      </c>
      <c r="B20" s="1">
        <f t="shared" si="11"/>
        <v>0.33</v>
      </c>
      <c r="C20" s="1">
        <f t="shared" si="18"/>
        <v>0.2</v>
      </c>
      <c r="D20" s="1">
        <f t="shared" si="12"/>
        <v>0.01</v>
      </c>
      <c r="E20" s="1">
        <f t="shared" si="13"/>
        <v>0.05</v>
      </c>
      <c r="F20" s="1">
        <f t="shared" si="14"/>
        <v>0.03</v>
      </c>
      <c r="G20" s="2">
        <f t="shared" si="15"/>
        <v>4.2009963050154822</v>
      </c>
      <c r="H20" s="2">
        <f t="shared" si="16"/>
        <v>1.5683121854901707</v>
      </c>
      <c r="I20" s="2">
        <f t="shared" si="17"/>
        <v>1.1618342427282813</v>
      </c>
      <c r="J20" s="2">
        <f t="shared" si="0"/>
        <v>2.400449868917637</v>
      </c>
      <c r="K20" s="2">
        <f t="shared" si="1"/>
        <v>2.0660863491858978</v>
      </c>
      <c r="L20" s="2">
        <f t="shared" si="2"/>
        <v>2.3055556553805072</v>
      </c>
      <c r="M20" s="2">
        <f t="shared" si="3"/>
        <v>6.4280027623532562E-2</v>
      </c>
      <c r="N20" s="2">
        <f t="shared" si="4"/>
        <v>0.04</v>
      </c>
      <c r="O20" s="2">
        <f t="shared" si="5"/>
        <v>3.8012409115765741E-2</v>
      </c>
      <c r="P20" s="2">
        <f t="shared" si="6"/>
        <v>3.2930116186270708</v>
      </c>
      <c r="Q20" s="2">
        <f t="shared" si="7"/>
        <v>2.3240116118040954</v>
      </c>
      <c r="R20" s="2">
        <f t="shared" si="8"/>
        <v>0.72565616517055964</v>
      </c>
      <c r="S20" s="2">
        <f t="shared" si="9"/>
        <v>0.8432948354505454</v>
      </c>
    </row>
    <row r="21" spans="1:19" x14ac:dyDescent="0.25">
      <c r="A21" s="1">
        <f t="shared" si="10"/>
        <v>16</v>
      </c>
      <c r="B21" s="1">
        <f t="shared" si="11"/>
        <v>0.33</v>
      </c>
      <c r="C21" s="1">
        <f t="shared" si="18"/>
        <v>0.2</v>
      </c>
      <c r="D21" s="1">
        <f t="shared" si="12"/>
        <v>0.01</v>
      </c>
      <c r="E21" s="1">
        <f t="shared" si="13"/>
        <v>0.05</v>
      </c>
      <c r="F21" s="1">
        <f t="shared" si="14"/>
        <v>0.03</v>
      </c>
      <c r="G21" s="2">
        <f t="shared" si="15"/>
        <v>4.4799045493962799</v>
      </c>
      <c r="H21" s="2">
        <f t="shared" si="16"/>
        <v>1.6160744021928954</v>
      </c>
      <c r="I21" s="2">
        <f t="shared" si="17"/>
        <v>1.1735108709918083</v>
      </c>
      <c r="J21" s="2">
        <f t="shared" si="0"/>
        <v>2.5185128143690205</v>
      </c>
      <c r="K21" s="2">
        <f t="shared" si="1"/>
        <v>2.1461350521963771</v>
      </c>
      <c r="L21" s="2">
        <f t="shared" si="2"/>
        <v>2.3622197293326468</v>
      </c>
      <c r="M21" s="2">
        <f t="shared" si="3"/>
        <v>6.2436003338884549E-2</v>
      </c>
      <c r="N21" s="2">
        <f t="shared" si="4"/>
        <v>0.04</v>
      </c>
      <c r="O21" s="2">
        <f t="shared" si="5"/>
        <v>3.7403881101831904E-2</v>
      </c>
      <c r="P21" s="2">
        <f t="shared" si="6"/>
        <v>3.2930116186270708</v>
      </c>
      <c r="Q21" s="2">
        <f t="shared" si="7"/>
        <v>2.3947883023441507</v>
      </c>
      <c r="R21" s="2">
        <f t="shared" si="8"/>
        <v>0.76366857428632551</v>
      </c>
      <c r="S21" s="2">
        <f t="shared" si="9"/>
        <v>0.87329483545054543</v>
      </c>
    </row>
    <row r="22" spans="1:19" x14ac:dyDescent="0.25">
      <c r="A22" s="1">
        <f t="shared" si="10"/>
        <v>17</v>
      </c>
      <c r="B22" s="1">
        <f t="shared" si="11"/>
        <v>0.33</v>
      </c>
      <c r="C22" s="1">
        <f t="shared" si="18"/>
        <v>0.2</v>
      </c>
      <c r="D22" s="1">
        <f t="shared" si="12"/>
        <v>0.01</v>
      </c>
      <c r="E22" s="1">
        <f t="shared" si="13"/>
        <v>0.05</v>
      </c>
      <c r="F22" s="1">
        <f t="shared" si="14"/>
        <v>0.03</v>
      </c>
      <c r="G22" s="2">
        <f t="shared" si="15"/>
        <v>4.768528389652742</v>
      </c>
      <c r="H22" s="2">
        <f t="shared" si="16"/>
        <v>1.6652911949458886</v>
      </c>
      <c r="I22" s="2">
        <f t="shared" si="17"/>
        <v>1.1853048513203635</v>
      </c>
      <c r="J22" s="2">
        <f t="shared" si="0"/>
        <v>2.6407750546755415</v>
      </c>
      <c r="K22" s="2">
        <f t="shared" si="1"/>
        <v>2.2279290021751499</v>
      </c>
      <c r="L22" s="2">
        <f t="shared" si="2"/>
        <v>2.4158175107758013</v>
      </c>
      <c r="M22" s="2">
        <f t="shared" si="3"/>
        <v>6.0758491462723607E-2</v>
      </c>
      <c r="N22" s="2">
        <f t="shared" si="4"/>
        <v>0.04</v>
      </c>
      <c r="O22" s="2">
        <f t="shared" si="5"/>
        <v>3.6850302182698788E-2</v>
      </c>
      <c r="P22" s="2">
        <f t="shared" si="6"/>
        <v>3.2930116186270708</v>
      </c>
      <c r="Q22" s="2">
        <f t="shared" si="7"/>
        <v>2.4677204640093762</v>
      </c>
      <c r="R22" s="2">
        <f t="shared" si="8"/>
        <v>0.80107245538815763</v>
      </c>
      <c r="S22" s="2">
        <f t="shared" si="9"/>
        <v>0.90329483545054556</v>
      </c>
    </row>
    <row r="23" spans="1:19" x14ac:dyDescent="0.25">
      <c r="A23" s="1">
        <f t="shared" si="10"/>
        <v>18</v>
      </c>
      <c r="B23" s="1">
        <f t="shared" si="11"/>
        <v>0.33</v>
      </c>
      <c r="C23" s="1">
        <f t="shared" si="18"/>
        <v>0.2</v>
      </c>
      <c r="D23" s="1">
        <f t="shared" si="12"/>
        <v>0.01</v>
      </c>
      <c r="E23" s="1">
        <f t="shared" si="13"/>
        <v>0.05</v>
      </c>
      <c r="F23" s="1">
        <f t="shared" si="14"/>
        <v>0.03</v>
      </c>
      <c r="G23" s="2">
        <f t="shared" si="15"/>
        <v>5.0672397181915896</v>
      </c>
      <c r="H23" s="2">
        <f t="shared" si="16"/>
        <v>1.716006862184861</v>
      </c>
      <c r="I23" s="2">
        <f t="shared" si="17"/>
        <v>1.1972173631218079</v>
      </c>
      <c r="J23" s="2">
        <f t="shared" si="0"/>
        <v>2.7674401450748016</v>
      </c>
      <c r="K23" s="2">
        <f t="shared" si="1"/>
        <v>2.3115603150446753</v>
      </c>
      <c r="L23" s="2">
        <f t="shared" si="2"/>
        <v>2.4664903643197285</v>
      </c>
      <c r="M23" s="2">
        <f t="shared" si="3"/>
        <v>5.9228704343296953E-2</v>
      </c>
      <c r="N23" s="2">
        <f t="shared" si="4"/>
        <v>0.04</v>
      </c>
      <c r="O23" s="2">
        <f t="shared" si="5"/>
        <v>3.6345472433287992E-2</v>
      </c>
      <c r="P23" s="2">
        <f t="shared" si="6"/>
        <v>3.2930116186270708</v>
      </c>
      <c r="Q23" s="2">
        <f t="shared" si="7"/>
        <v>2.5428737406683384</v>
      </c>
      <c r="R23" s="2">
        <f t="shared" si="8"/>
        <v>0.83792275757085632</v>
      </c>
      <c r="S23" s="2">
        <f t="shared" si="9"/>
        <v>0.9332948354505457</v>
      </c>
    </row>
    <row r="24" spans="1:19" x14ac:dyDescent="0.25">
      <c r="A24" s="1">
        <f t="shared" si="10"/>
        <v>19</v>
      </c>
      <c r="B24" s="1">
        <f t="shared" si="11"/>
        <v>0.33</v>
      </c>
      <c r="C24" s="1">
        <f t="shared" si="18"/>
        <v>0.2</v>
      </c>
      <c r="D24" s="1">
        <f t="shared" si="12"/>
        <v>0.01</v>
      </c>
      <c r="E24" s="1">
        <f t="shared" si="13"/>
        <v>0.05</v>
      </c>
      <c r="F24" s="1">
        <f t="shared" si="14"/>
        <v>0.03</v>
      </c>
      <c r="G24" s="2">
        <f t="shared" si="15"/>
        <v>5.376431904682585</v>
      </c>
      <c r="H24" s="2">
        <f t="shared" si="16"/>
        <v>1.768267051433738</v>
      </c>
      <c r="I24" s="2">
        <f t="shared" si="17"/>
        <v>1.209249597657249</v>
      </c>
      <c r="J24" s="2">
        <f t="shared" si="0"/>
        <v>2.8987170136201259</v>
      </c>
      <c r="K24" s="2">
        <f t="shared" si="1"/>
        <v>2.3971205111301939</v>
      </c>
      <c r="L24" s="2">
        <f t="shared" si="2"/>
        <v>2.5143766989249867</v>
      </c>
      <c r="M24" s="2">
        <f t="shared" si="3"/>
        <v>5.7830511573874824E-2</v>
      </c>
      <c r="N24" s="2">
        <f t="shared" si="4"/>
        <v>0.04</v>
      </c>
      <c r="O24" s="2">
        <f t="shared" si="5"/>
        <v>3.5884068819378688E-2</v>
      </c>
      <c r="P24" s="2">
        <f t="shared" si="6"/>
        <v>3.2930116186270708</v>
      </c>
      <c r="Q24" s="2">
        <f t="shared" si="7"/>
        <v>2.6203157753430291</v>
      </c>
      <c r="R24" s="2">
        <f t="shared" si="8"/>
        <v>0.87426823000414455</v>
      </c>
      <c r="S24" s="2">
        <f t="shared" si="9"/>
        <v>0.96329483545054584</v>
      </c>
    </row>
    <row r="25" spans="1:19" x14ac:dyDescent="0.25">
      <c r="A25" s="1">
        <f t="shared" si="10"/>
        <v>20</v>
      </c>
      <c r="B25" s="1">
        <f t="shared" si="11"/>
        <v>0.33</v>
      </c>
      <c r="C25" s="1">
        <f t="shared" si="18"/>
        <v>0.2</v>
      </c>
      <c r="D25" s="1">
        <f t="shared" si="12"/>
        <v>0.01</v>
      </c>
      <c r="E25" s="1">
        <f t="shared" si="13"/>
        <v>0.05</v>
      </c>
      <c r="F25" s="1">
        <f t="shared" si="14"/>
        <v>0.03</v>
      </c>
      <c r="G25" s="2">
        <f t="shared" si="15"/>
        <v>5.6965199367842132</v>
      </c>
      <c r="H25" s="2">
        <f t="shared" si="16"/>
        <v>1.822118800390512</v>
      </c>
      <c r="I25" s="2">
        <f t="shared" si="17"/>
        <v>1.2214027581601672</v>
      </c>
      <c r="J25" s="2">
        <f t="shared" si="0"/>
        <v>3.0348205588419441</v>
      </c>
      <c r="K25" s="2">
        <f t="shared" si="1"/>
        <v>2.484700921597212</v>
      </c>
      <c r="L25" s="2">
        <f t="shared" si="2"/>
        <v>2.5596114022683523</v>
      </c>
      <c r="M25" s="2">
        <f t="shared" si="3"/>
        <v>5.6549984640452425E-2</v>
      </c>
      <c r="N25" s="2">
        <f t="shared" si="4"/>
        <v>0.04</v>
      </c>
      <c r="O25" s="2">
        <f t="shared" si="5"/>
        <v>3.5461494931349299E-2</v>
      </c>
      <c r="P25" s="2">
        <f t="shared" si="6"/>
        <v>3.2930116186270708</v>
      </c>
      <c r="Q25" s="2">
        <f t="shared" si="7"/>
        <v>2.7001162710921491</v>
      </c>
      <c r="R25" s="2">
        <f t="shared" si="8"/>
        <v>0.91015229882352333</v>
      </c>
      <c r="S25" s="2">
        <f t="shared" si="9"/>
        <v>0.99329483545054587</v>
      </c>
    </row>
    <row r="26" spans="1:19" x14ac:dyDescent="0.25">
      <c r="A26" s="1">
        <f t="shared" si="10"/>
        <v>21</v>
      </c>
      <c r="B26" s="1">
        <f t="shared" si="11"/>
        <v>0.33</v>
      </c>
      <c r="C26" s="1">
        <f t="shared" si="18"/>
        <v>0.2</v>
      </c>
      <c r="D26" s="1">
        <f t="shared" si="12"/>
        <v>0.01</v>
      </c>
      <c r="E26" s="1">
        <f t="shared" si="13"/>
        <v>0.05</v>
      </c>
      <c r="F26" s="1">
        <f t="shared" si="14"/>
        <v>0.03</v>
      </c>
      <c r="G26" s="2">
        <f t="shared" si="15"/>
        <v>6.0279406537675522</v>
      </c>
      <c r="H26" s="2">
        <f t="shared" si="16"/>
        <v>1.8776105792643465</v>
      </c>
      <c r="I26" s="2">
        <f t="shared" si="17"/>
        <v>1.2336780599567405</v>
      </c>
      <c r="J26" s="2">
        <f t="shared" si="0"/>
        <v>3.1759722112966311</v>
      </c>
      <c r="K26" s="2">
        <f t="shared" si="1"/>
        <v>2.5743930401161532</v>
      </c>
      <c r="L26" s="2">
        <f t="shared" si="2"/>
        <v>2.60232541483742</v>
      </c>
      <c r="M26" s="2">
        <f t="shared" si="3"/>
        <v>5.5375032493447066E-2</v>
      </c>
      <c r="N26" s="2">
        <f t="shared" si="4"/>
        <v>0.04</v>
      </c>
      <c r="O26" s="2">
        <f t="shared" si="5"/>
        <v>3.5073760722837528E-2</v>
      </c>
      <c r="P26" s="2">
        <f t="shared" si="6"/>
        <v>3.2930116186270708</v>
      </c>
      <c r="Q26" s="2">
        <f t="shared" si="7"/>
        <v>2.7823470537485688</v>
      </c>
      <c r="R26" s="2">
        <f t="shared" si="8"/>
        <v>0.94561379375487276</v>
      </c>
      <c r="S26" s="2">
        <f t="shared" si="9"/>
        <v>1.023294835450546</v>
      </c>
    </row>
    <row r="27" spans="1:19" x14ac:dyDescent="0.25">
      <c r="A27" s="1">
        <f t="shared" si="10"/>
        <v>22</v>
      </c>
      <c r="B27" s="1">
        <f t="shared" si="11"/>
        <v>0.33</v>
      </c>
      <c r="C27" s="1">
        <f t="shared" si="18"/>
        <v>0.2</v>
      </c>
      <c r="D27" s="1">
        <f t="shared" si="12"/>
        <v>0.01</v>
      </c>
      <c r="E27" s="1">
        <f t="shared" si="13"/>
        <v>0.05</v>
      </c>
      <c r="F27" s="1">
        <f t="shared" si="14"/>
        <v>0.03</v>
      </c>
      <c r="G27" s="2">
        <f t="shared" si="15"/>
        <v>6.3711530649857346</v>
      </c>
      <c r="H27" s="2">
        <f t="shared" si="16"/>
        <v>1.9347923344020352</v>
      </c>
      <c r="I27" s="2">
        <f t="shared" si="17"/>
        <v>1.2460767305873779</v>
      </c>
      <c r="J27" s="2">
        <f t="shared" si="0"/>
        <v>3.3224004689345374</v>
      </c>
      <c r="K27" s="2">
        <f t="shared" si="1"/>
        <v>2.666288830679326</v>
      </c>
      <c r="L27" s="2">
        <f t="shared" si="2"/>
        <v>2.6426454190638156</v>
      </c>
      <c r="M27" s="2">
        <f t="shared" si="3"/>
        <v>5.4295107496117809E-2</v>
      </c>
      <c r="N27" s="2">
        <f t="shared" si="4"/>
        <v>0.04</v>
      </c>
      <c r="O27" s="2">
        <f t="shared" si="5"/>
        <v>3.4717385473718873E-2</v>
      </c>
      <c r="P27" s="2">
        <f t="shared" si="6"/>
        <v>3.2930116186270708</v>
      </c>
      <c r="Q27" s="2">
        <f t="shared" si="7"/>
        <v>2.8670821365674226</v>
      </c>
      <c r="R27" s="2">
        <f t="shared" si="8"/>
        <v>0.98068755447771039</v>
      </c>
      <c r="S27" s="2">
        <f t="shared" si="9"/>
        <v>1.0532948354505463</v>
      </c>
    </row>
    <row r="28" spans="1:19" x14ac:dyDescent="0.25">
      <c r="A28" s="1">
        <f t="shared" si="10"/>
        <v>23</v>
      </c>
      <c r="B28" s="1">
        <f t="shared" si="11"/>
        <v>0.33</v>
      </c>
      <c r="C28" s="1">
        <f t="shared" si="18"/>
        <v>0.2</v>
      </c>
      <c r="D28" s="1">
        <f t="shared" si="12"/>
        <v>0.01</v>
      </c>
      <c r="E28" s="1">
        <f t="shared" si="13"/>
        <v>0.05</v>
      </c>
      <c r="F28" s="1">
        <f t="shared" si="14"/>
        <v>0.03</v>
      </c>
      <c r="G28" s="2">
        <f t="shared" si="15"/>
        <v>6.7266387467060085</v>
      </c>
      <c r="H28" s="2">
        <f t="shared" si="16"/>
        <v>1.9937155332430863</v>
      </c>
      <c r="I28" s="2">
        <f t="shared" si="17"/>
        <v>1.2586000099294747</v>
      </c>
      <c r="J28" s="2">
        <f t="shared" si="0"/>
        <v>3.4743414141638271</v>
      </c>
      <c r="K28" s="2">
        <f t="shared" si="1"/>
        <v>2.7604810001221205</v>
      </c>
      <c r="L28" s="2">
        <f t="shared" si="2"/>
        <v>2.6806936230592178</v>
      </c>
      <c r="M28" s="2">
        <f t="shared" si="3"/>
        <v>5.3300966351588014E-2</v>
      </c>
      <c r="N28" s="2">
        <f t="shared" si="4"/>
        <v>0.04</v>
      </c>
      <c r="O28" s="2">
        <f t="shared" si="5"/>
        <v>3.4389318896024042E-2</v>
      </c>
      <c r="P28" s="2">
        <f t="shared" si="6"/>
        <v>3.2930116186270708</v>
      </c>
      <c r="Q28" s="2">
        <f t="shared" si="7"/>
        <v>2.9543977868430367</v>
      </c>
      <c r="R28" s="2">
        <f t="shared" si="8"/>
        <v>1.0154049399514296</v>
      </c>
      <c r="S28" s="2">
        <f t="shared" si="9"/>
        <v>1.0832948354505461</v>
      </c>
    </row>
    <row r="29" spans="1:19" x14ac:dyDescent="0.25">
      <c r="A29" s="1">
        <f t="shared" si="10"/>
        <v>24</v>
      </c>
      <c r="B29" s="1">
        <f t="shared" si="11"/>
        <v>0.33</v>
      </c>
      <c r="C29" s="1">
        <f t="shared" si="18"/>
        <v>0.2</v>
      </c>
      <c r="D29" s="1">
        <f t="shared" si="12"/>
        <v>0.01</v>
      </c>
      <c r="E29" s="1">
        <f t="shared" si="13"/>
        <v>0.05</v>
      </c>
      <c r="F29" s="1">
        <f t="shared" si="14"/>
        <v>0.03</v>
      </c>
      <c r="G29" s="2">
        <f t="shared" si="15"/>
        <v>7.0949023121005377</v>
      </c>
      <c r="H29" s="2">
        <f t="shared" si="16"/>
        <v>2.0544332106438921</v>
      </c>
      <c r="I29" s="2">
        <f t="shared" si="17"/>
        <v>1.2712491503214014</v>
      </c>
      <c r="J29" s="2">
        <f t="shared" si="0"/>
        <v>3.6320392189414692</v>
      </c>
      <c r="K29" s="2">
        <f t="shared" si="1"/>
        <v>2.8570632421057707</v>
      </c>
      <c r="L29" s="2">
        <f t="shared" si="2"/>
        <v>2.7165876219916711</v>
      </c>
      <c r="M29" s="2">
        <f t="shared" si="3"/>
        <v>5.2384474349898597E-2</v>
      </c>
      <c r="N29" s="2">
        <f t="shared" si="4"/>
        <v>0.04</v>
      </c>
      <c r="O29" s="2">
        <f t="shared" si="5"/>
        <v>3.4086876535466534E-2</v>
      </c>
      <c r="P29" s="2">
        <f t="shared" si="6"/>
        <v>3.2930116186270708</v>
      </c>
      <c r="Q29" s="2">
        <f t="shared" si="7"/>
        <v>3.0443725945546434</v>
      </c>
      <c r="R29" s="2">
        <f t="shared" si="8"/>
        <v>1.0497942588474538</v>
      </c>
      <c r="S29" s="2">
        <f t="shared" si="9"/>
        <v>1.1132948354505463</v>
      </c>
    </row>
    <row r="30" spans="1:19" x14ac:dyDescent="0.25">
      <c r="A30" s="1">
        <f t="shared" si="10"/>
        <v>25</v>
      </c>
      <c r="B30" s="1">
        <f t="shared" si="11"/>
        <v>0.33</v>
      </c>
      <c r="C30" s="1">
        <f t="shared" si="18"/>
        <v>0.2</v>
      </c>
      <c r="D30" s="1">
        <f t="shared" si="12"/>
        <v>0.01</v>
      </c>
      <c r="E30" s="1">
        <f t="shared" si="13"/>
        <v>0.05</v>
      </c>
      <c r="F30" s="1">
        <f t="shared" si="14"/>
        <v>0.03</v>
      </c>
      <c r="G30" s="2">
        <f t="shared" si="15"/>
        <v>7.476471950244103</v>
      </c>
      <c r="H30" s="2">
        <f t="shared" si="16"/>
        <v>2.1170000166126792</v>
      </c>
      <c r="I30" s="2">
        <f t="shared" si="17"/>
        <v>1.2840254166877381</v>
      </c>
      <c r="J30" s="2">
        <f t="shared" si="0"/>
        <v>3.7957466430506508</v>
      </c>
      <c r="K30" s="2">
        <f t="shared" si="1"/>
        <v>2.956130457948511</v>
      </c>
      <c r="L30" s="2">
        <f t="shared" si="2"/>
        <v>2.7504403229897658</v>
      </c>
      <c r="M30" s="2">
        <f t="shared" si="3"/>
        <v>5.1538444023098956E-2</v>
      </c>
      <c r="N30" s="2">
        <f t="shared" si="4"/>
        <v>0.04</v>
      </c>
      <c r="O30" s="2">
        <f t="shared" si="5"/>
        <v>3.3807686527622657E-2</v>
      </c>
      <c r="P30" s="2">
        <f t="shared" si="6"/>
        <v>3.2930116186270708</v>
      </c>
      <c r="Q30" s="2">
        <f t="shared" si="7"/>
        <v>3.1370875431026644</v>
      </c>
      <c r="R30" s="2">
        <f t="shared" si="8"/>
        <v>1.0838811353829201</v>
      </c>
      <c r="S30" s="2">
        <f t="shared" si="9"/>
        <v>1.1432948354505463</v>
      </c>
    </row>
    <row r="31" spans="1:19" x14ac:dyDescent="0.25">
      <c r="A31" s="1">
        <f t="shared" si="10"/>
        <v>26</v>
      </c>
      <c r="B31" s="1">
        <f t="shared" si="11"/>
        <v>0.33</v>
      </c>
      <c r="C31" s="1">
        <f t="shared" si="18"/>
        <v>0.2</v>
      </c>
      <c r="D31" s="1">
        <f t="shared" si="12"/>
        <v>0.01</v>
      </c>
      <c r="E31" s="1">
        <f t="shared" si="13"/>
        <v>0.05</v>
      </c>
      <c r="F31" s="1">
        <f t="shared" si="14"/>
        <v>0.03</v>
      </c>
      <c r="G31" s="2">
        <f t="shared" si="15"/>
        <v>7.8719000308400471</v>
      </c>
      <c r="H31" s="2">
        <f t="shared" si="16"/>
        <v>2.1814722654982059</v>
      </c>
      <c r="I31" s="2">
        <f t="shared" si="17"/>
        <v>1.2969300866657683</v>
      </c>
      <c r="J31" s="2">
        <f t="shared" si="0"/>
        <v>3.965725529828005</v>
      </c>
      <c r="K31" s="2">
        <f t="shared" si="1"/>
        <v>3.0577789586355797</v>
      </c>
      <c r="L31" s="2">
        <f t="shared" si="2"/>
        <v>2.782359921811882</v>
      </c>
      <c r="M31" s="2">
        <f t="shared" si="3"/>
        <v>5.0756501334908458E-2</v>
      </c>
      <c r="N31" s="2">
        <f t="shared" si="4"/>
        <v>0.04</v>
      </c>
      <c r="O31" s="2">
        <f t="shared" si="5"/>
        <v>3.354964544051979E-2</v>
      </c>
      <c r="P31" s="2">
        <f t="shared" si="6"/>
        <v>3.2930116186270708</v>
      </c>
      <c r="Q31" s="2">
        <f t="shared" si="7"/>
        <v>3.2326260821992392</v>
      </c>
      <c r="R31" s="2">
        <f t="shared" si="8"/>
        <v>1.117688821910543</v>
      </c>
      <c r="S31" s="2">
        <f t="shared" si="9"/>
        <v>1.1732948354505464</v>
      </c>
    </row>
    <row r="32" spans="1:19" x14ac:dyDescent="0.25">
      <c r="A32" s="1">
        <f t="shared" si="10"/>
        <v>27</v>
      </c>
      <c r="B32" s="1">
        <f t="shared" si="11"/>
        <v>0.33</v>
      </c>
      <c r="C32" s="1">
        <f t="shared" si="18"/>
        <v>0.2</v>
      </c>
      <c r="D32" s="1">
        <f t="shared" si="12"/>
        <v>0.01</v>
      </c>
      <c r="E32" s="1">
        <f t="shared" si="13"/>
        <v>0.05</v>
      </c>
      <c r="F32" s="1">
        <f t="shared" si="14"/>
        <v>0.03</v>
      </c>
      <c r="G32" s="2">
        <f t="shared" si="15"/>
        <v>8.2817637721271833</v>
      </c>
      <c r="H32" s="2">
        <f t="shared" si="16"/>
        <v>2.2479079866764766</v>
      </c>
      <c r="I32" s="2">
        <f t="shared" si="17"/>
        <v>1.3099644507332437</v>
      </c>
      <c r="J32" s="2">
        <f t="shared" si="0"/>
        <v>4.1422473029147584</v>
      </c>
      <c r="K32" s="2">
        <f t="shared" si="1"/>
        <v>3.1621066515172709</v>
      </c>
      <c r="L32" s="2">
        <f t="shared" si="2"/>
        <v>2.8124499214627461</v>
      </c>
      <c r="M32" s="2">
        <f t="shared" si="3"/>
        <v>5.0032974059360732E-2</v>
      </c>
      <c r="N32" s="2">
        <f t="shared" si="4"/>
        <v>0.04</v>
      </c>
      <c r="O32" s="2">
        <f t="shared" si="5"/>
        <v>3.3310881439589039E-2</v>
      </c>
      <c r="P32" s="2">
        <f t="shared" si="6"/>
        <v>3.2930116186270708</v>
      </c>
      <c r="Q32" s="2">
        <f t="shared" si="7"/>
        <v>3.3310742029786007</v>
      </c>
      <c r="R32" s="2">
        <f t="shared" si="8"/>
        <v>1.1512384673510625</v>
      </c>
      <c r="S32" s="2">
        <f t="shared" si="9"/>
        <v>1.2032948354505466</v>
      </c>
    </row>
    <row r="33" spans="1:19" x14ac:dyDescent="0.25">
      <c r="A33" s="1">
        <f t="shared" si="10"/>
        <v>28</v>
      </c>
      <c r="B33" s="1">
        <f t="shared" si="11"/>
        <v>0.33</v>
      </c>
      <c r="C33" s="1">
        <f t="shared" si="18"/>
        <v>0.2</v>
      </c>
      <c r="D33" s="1">
        <f t="shared" si="12"/>
        <v>0.01</v>
      </c>
      <c r="E33" s="1">
        <f t="shared" si="13"/>
        <v>0.05</v>
      </c>
      <c r="F33" s="1">
        <f t="shared" si="14"/>
        <v>0.03</v>
      </c>
      <c r="G33" s="2">
        <f t="shared" si="15"/>
        <v>8.7066659700386335</v>
      </c>
      <c r="H33" s="2">
        <f t="shared" si="16"/>
        <v>2.3163669767810973</v>
      </c>
      <c r="I33" s="2">
        <f t="shared" si="17"/>
        <v>1.3231298123374331</v>
      </c>
      <c r="J33" s="2">
        <f t="shared" si="0"/>
        <v>4.3255934670728422</v>
      </c>
      <c r="K33" s="2">
        <f t="shared" si="1"/>
        <v>3.2692132145607657</v>
      </c>
      <c r="L33" s="2">
        <f t="shared" si="2"/>
        <v>2.8408091845556136</v>
      </c>
      <c r="M33" s="2">
        <f t="shared" si="3"/>
        <v>4.9362798158516005E-2</v>
      </c>
      <c r="N33" s="2">
        <f t="shared" si="4"/>
        <v>0.04</v>
      </c>
      <c r="O33" s="2">
        <f t="shared" si="5"/>
        <v>3.3089723392310283E-2</v>
      </c>
      <c r="P33" s="2">
        <f t="shared" si="6"/>
        <v>3.2930116186270708</v>
      </c>
      <c r="Q33" s="2">
        <f t="shared" si="7"/>
        <v>3.4325205153948968</v>
      </c>
      <c r="R33" s="2">
        <f t="shared" si="8"/>
        <v>1.184549348790652</v>
      </c>
      <c r="S33" s="2">
        <f t="shared" si="9"/>
        <v>1.2332948354505466</v>
      </c>
    </row>
    <row r="34" spans="1:19" x14ac:dyDescent="0.25">
      <c r="A34" s="1">
        <f t="shared" si="10"/>
        <v>29</v>
      </c>
      <c r="B34" s="1">
        <f t="shared" si="11"/>
        <v>0.33</v>
      </c>
      <c r="C34" s="1">
        <f t="shared" si="18"/>
        <v>0.2</v>
      </c>
      <c r="D34" s="1">
        <f t="shared" si="12"/>
        <v>0.01</v>
      </c>
      <c r="E34" s="1">
        <f t="shared" si="13"/>
        <v>0.05</v>
      </c>
      <c r="F34" s="1">
        <f t="shared" si="14"/>
        <v>0.03</v>
      </c>
      <c r="G34" s="2">
        <f t="shared" si="15"/>
        <v>9.1472357872111072</v>
      </c>
      <c r="H34" s="2">
        <f t="shared" si="16"/>
        <v>2.3869108535242827</v>
      </c>
      <c r="I34" s="2">
        <f t="shared" si="17"/>
        <v>1.3364274880254681</v>
      </c>
      <c r="J34" s="2">
        <f t="shared" si="0"/>
        <v>4.5160561156929182</v>
      </c>
      <c r="K34" s="2">
        <f t="shared" si="1"/>
        <v>3.3792002605133908</v>
      </c>
      <c r="L34" s="2">
        <f t="shared" si="2"/>
        <v>2.8675320125655031</v>
      </c>
      <c r="M34" s="2">
        <f t="shared" si="3"/>
        <v>4.8741438850999949E-2</v>
      </c>
      <c r="N34" s="2">
        <f t="shared" si="4"/>
        <v>0.04</v>
      </c>
      <c r="O34" s="2">
        <f t="shared" si="5"/>
        <v>3.2884674820829983E-2</v>
      </c>
      <c r="P34" s="2">
        <f t="shared" si="6"/>
        <v>3.2930116186270708</v>
      </c>
      <c r="Q34" s="2">
        <f t="shared" si="7"/>
        <v>3.5370563279771341</v>
      </c>
      <c r="R34" s="2">
        <f t="shared" si="8"/>
        <v>1.2176390721829622</v>
      </c>
      <c r="S34" s="2">
        <f t="shared" si="9"/>
        <v>1.2632948354505467</v>
      </c>
    </row>
    <row r="35" spans="1:19" x14ac:dyDescent="0.25">
      <c r="A35" s="1">
        <f t="shared" si="10"/>
        <v>30</v>
      </c>
      <c r="B35" s="1">
        <f t="shared" si="11"/>
        <v>0.33</v>
      </c>
      <c r="C35" s="1">
        <f t="shared" si="18"/>
        <v>0.2</v>
      </c>
      <c r="D35" s="1">
        <f t="shared" si="12"/>
        <v>0.01</v>
      </c>
      <c r="E35" s="1">
        <f t="shared" si="13"/>
        <v>0.05</v>
      </c>
      <c r="F35" s="1">
        <f t="shared" si="14"/>
        <v>0.03</v>
      </c>
      <c r="G35" s="2">
        <f t="shared" si="15"/>
        <v>9.6041296008975579</v>
      </c>
      <c r="H35" s="2">
        <f t="shared" si="16"/>
        <v>2.4596031111569561</v>
      </c>
      <c r="I35" s="2">
        <f t="shared" si="17"/>
        <v>1.349858807575999</v>
      </c>
      <c r="J35" s="2">
        <f t="shared" si="0"/>
        <v>4.7139384472990153</v>
      </c>
      <c r="K35" s="2">
        <f t="shared" si="1"/>
        <v>3.4921714929312073</v>
      </c>
      <c r="L35" s="2">
        <f t="shared" si="2"/>
        <v>2.8927082462449936</v>
      </c>
      <c r="M35" s="2">
        <f t="shared" si="3"/>
        <v>4.8164823741205523E-2</v>
      </c>
      <c r="N35" s="2">
        <f t="shared" si="4"/>
        <v>0.04</v>
      </c>
      <c r="O35" s="2">
        <f t="shared" si="5"/>
        <v>3.2694391834597825E-2</v>
      </c>
      <c r="P35" s="2">
        <f t="shared" si="6"/>
        <v>3.2930116186270708</v>
      </c>
      <c r="Q35" s="2">
        <f t="shared" si="7"/>
        <v>3.6447757300130159</v>
      </c>
      <c r="R35" s="2">
        <f t="shared" si="8"/>
        <v>1.2505237470037922</v>
      </c>
      <c r="S35" s="2">
        <f t="shared" si="9"/>
        <v>1.2932948354505469</v>
      </c>
    </row>
    <row r="36" spans="1:19" x14ac:dyDescent="0.25">
      <c r="A36" s="1">
        <f t="shared" si="10"/>
        <v>31</v>
      </c>
      <c r="B36" s="1">
        <f t="shared" si="11"/>
        <v>0.33</v>
      </c>
      <c r="C36" s="1">
        <f t="shared" si="18"/>
        <v>0.2</v>
      </c>
      <c r="D36" s="1">
        <f t="shared" si="12"/>
        <v>0.01</v>
      </c>
      <c r="E36" s="1">
        <f t="shared" si="13"/>
        <v>0.05</v>
      </c>
      <c r="F36" s="1">
        <f t="shared" si="14"/>
        <v>0.03</v>
      </c>
      <c r="G36" s="2">
        <f t="shared" si="15"/>
        <v>10.078031909231356</v>
      </c>
      <c r="H36" s="2">
        <f t="shared" si="16"/>
        <v>2.5345091776178617</v>
      </c>
      <c r="I36" s="2">
        <f t="shared" si="17"/>
        <v>1.3634251141321734</v>
      </c>
      <c r="J36" s="2">
        <f t="shared" si="0"/>
        <v>4.9195552931033202</v>
      </c>
      <c r="K36" s="2">
        <f t="shared" si="1"/>
        <v>3.6082328557037333</v>
      </c>
      <c r="L36" s="2">
        <f t="shared" si="2"/>
        <v>2.9164233824177148</v>
      </c>
      <c r="M36" s="2">
        <f t="shared" si="3"/>
        <v>4.7629285904464483E-2</v>
      </c>
      <c r="N36" s="2">
        <f t="shared" si="4"/>
        <v>0.04</v>
      </c>
      <c r="O36" s="2">
        <f t="shared" si="5"/>
        <v>3.251766434847328E-2</v>
      </c>
      <c r="P36" s="2">
        <f t="shared" si="6"/>
        <v>3.2930116186270708</v>
      </c>
      <c r="Q36" s="2">
        <f t="shared" si="7"/>
        <v>3.7557756762356522</v>
      </c>
      <c r="R36" s="2">
        <f t="shared" si="8"/>
        <v>1.2832181388383905</v>
      </c>
      <c r="S36" s="2">
        <f t="shared" si="9"/>
        <v>1.3232948354505469</v>
      </c>
    </row>
    <row r="37" spans="1:19" x14ac:dyDescent="0.25">
      <c r="A37" s="1">
        <f t="shared" si="10"/>
        <v>32</v>
      </c>
      <c r="B37" s="1">
        <f t="shared" si="11"/>
        <v>0.33</v>
      </c>
      <c r="C37" s="1">
        <f t="shared" si="18"/>
        <v>0.2</v>
      </c>
      <c r="D37" s="1">
        <f t="shared" si="12"/>
        <v>0.01</v>
      </c>
      <c r="E37" s="1">
        <f t="shared" si="13"/>
        <v>0.05</v>
      </c>
      <c r="F37" s="1">
        <f t="shared" si="14"/>
        <v>0.03</v>
      </c>
      <c r="G37" s="2">
        <f t="shared" si="15"/>
        <v>10.569656295637337</v>
      </c>
      <c r="H37" s="2">
        <f t="shared" si="16"/>
        <v>2.6116964734231249</v>
      </c>
      <c r="I37" s="2">
        <f t="shared" si="17"/>
        <v>1.3771277643359525</v>
      </c>
      <c r="J37" s="2">
        <f t="shared" ref="J37:J68" si="19">G37^B37*(H37*I37)^(1-B37)</f>
        <v>5.1332336574693853</v>
      </c>
      <c r="K37" s="2">
        <f t="shared" ref="K37:K68" si="20">J37/I37</f>
        <v>3.7274926774456669</v>
      </c>
      <c r="L37" s="2">
        <f t="shared" ref="L37:L68" si="21">G37/(H37*I37)</f>
        <v>2.9387587031571147</v>
      </c>
      <c r="M37" s="2">
        <f t="shared" ref="M37:M68" si="22">C37*(1/L37)^(1-B37)-E37</f>
        <v>4.7131515233624896E-2</v>
      </c>
      <c r="N37" s="2">
        <f t="shared" si="4"/>
        <v>0.04</v>
      </c>
      <c r="O37" s="2">
        <f t="shared" ref="O37:O68" si="23">B37*(M37-F37-D37)+F37</f>
        <v>3.2353400027096219E-2</v>
      </c>
      <c r="P37" s="2">
        <f t="shared" si="6"/>
        <v>3.2930116186270708</v>
      </c>
      <c r="Q37" s="2">
        <f t="shared" si="7"/>
        <v>3.8701560740893637</v>
      </c>
      <c r="R37" s="2">
        <f t="shared" si="8"/>
        <v>1.3157358031868636</v>
      </c>
      <c r="S37" s="2">
        <f t="shared" si="9"/>
        <v>1.353294835450547</v>
      </c>
    </row>
    <row r="38" spans="1:19" x14ac:dyDescent="0.25">
      <c r="A38" s="1">
        <f t="shared" si="10"/>
        <v>33</v>
      </c>
      <c r="B38" s="1">
        <f t="shared" si="11"/>
        <v>0.33</v>
      </c>
      <c r="C38" s="1">
        <f t="shared" si="18"/>
        <v>0.2</v>
      </c>
      <c r="D38" s="1">
        <f t="shared" si="12"/>
        <v>0.01</v>
      </c>
      <c r="E38" s="1">
        <f t="shared" si="13"/>
        <v>0.05</v>
      </c>
      <c r="F38" s="1">
        <f t="shared" si="14"/>
        <v>0.03</v>
      </c>
      <c r="G38" s="2">
        <f t="shared" si="15"/>
        <v>11.07974645149304</v>
      </c>
      <c r="H38" s="2">
        <f t="shared" si="16"/>
        <v>2.69123447234927</v>
      </c>
      <c r="I38" s="2">
        <f t="shared" si="17"/>
        <v>1.3909681284637756</v>
      </c>
      <c r="J38" s="2">
        <f t="shared" si="19"/>
        <v>5.3553132729908182</v>
      </c>
      <c r="K38" s="2">
        <f t="shared" si="20"/>
        <v>3.8500618119161198</v>
      </c>
      <c r="L38" s="2">
        <f t="shared" si="21"/>
        <v>2.9597914140246537</v>
      </c>
      <c r="M38" s="2">
        <f t="shared" si="22"/>
        <v>4.6668516674750596E-2</v>
      </c>
      <c r="N38" s="2">
        <f t="shared" si="4"/>
        <v>0.04</v>
      </c>
      <c r="O38" s="2">
        <f t="shared" si="23"/>
        <v>3.2200610502667697E-2</v>
      </c>
      <c r="P38" s="2">
        <f t="shared" si="6"/>
        <v>3.2930116186270708</v>
      </c>
      <c r="Q38" s="2">
        <f t="shared" si="7"/>
        <v>3.988019873653128</v>
      </c>
      <c r="R38" s="2">
        <f t="shared" si="8"/>
        <v>1.34808920321396</v>
      </c>
      <c r="S38" s="2">
        <f t="shared" si="9"/>
        <v>1.3832948354505472</v>
      </c>
    </row>
    <row r="39" spans="1:19" x14ac:dyDescent="0.25">
      <c r="A39" s="1">
        <f t="shared" si="10"/>
        <v>34</v>
      </c>
      <c r="B39" s="1">
        <f t="shared" si="11"/>
        <v>0.33</v>
      </c>
      <c r="C39" s="1">
        <f t="shared" si="18"/>
        <v>0.2</v>
      </c>
      <c r="D39" s="1">
        <f t="shared" si="12"/>
        <v>0.01</v>
      </c>
      <c r="E39" s="1">
        <f t="shared" si="13"/>
        <v>0.05</v>
      </c>
      <c r="F39" s="1">
        <f t="shared" si="14"/>
        <v>0.03</v>
      </c>
      <c r="G39" s="2">
        <f t="shared" si="15"/>
        <v>11.609077257419584</v>
      </c>
      <c r="H39" s="2">
        <f t="shared" si="16"/>
        <v>2.7731947639643062</v>
      </c>
      <c r="I39" s="2">
        <f t="shared" si="17"/>
        <v>1.4049475905635889</v>
      </c>
      <c r="J39" s="2">
        <f t="shared" si="19"/>
        <v>5.5861471717763687</v>
      </c>
      <c r="K39" s="2">
        <f t="shared" si="20"/>
        <v>3.9760537754547194</v>
      </c>
      <c r="L39" s="2">
        <f t="shared" si="21"/>
        <v>2.9795947886031673</v>
      </c>
      <c r="M39" s="2">
        <f t="shared" si="22"/>
        <v>4.623757423452679E-2</v>
      </c>
      <c r="N39" s="2">
        <f t="shared" si="4"/>
        <v>0.04</v>
      </c>
      <c r="O39" s="2">
        <f t="shared" si="23"/>
        <v>3.2058399497393843E-2</v>
      </c>
      <c r="P39" s="2">
        <f t="shared" si="6"/>
        <v>3.2930116186270708</v>
      </c>
      <c r="Q39" s="2">
        <f t="shared" si="7"/>
        <v>4.1094731603025973</v>
      </c>
      <c r="R39" s="2">
        <f t="shared" si="8"/>
        <v>1.380289813716628</v>
      </c>
      <c r="S39" s="2">
        <f t="shared" si="9"/>
        <v>1.4132948354505472</v>
      </c>
    </row>
    <row r="40" spans="1:19" x14ac:dyDescent="0.25">
      <c r="A40" s="1">
        <f t="shared" si="10"/>
        <v>35</v>
      </c>
      <c r="B40" s="1">
        <f t="shared" si="11"/>
        <v>0.33</v>
      </c>
      <c r="C40" s="1">
        <f t="shared" si="18"/>
        <v>0.2</v>
      </c>
      <c r="D40" s="1">
        <f t="shared" si="12"/>
        <v>0.01</v>
      </c>
      <c r="E40" s="1">
        <f t="shared" si="13"/>
        <v>0.05</v>
      </c>
      <c r="F40" s="1">
        <f t="shared" si="14"/>
        <v>0.03</v>
      </c>
      <c r="G40" s="2">
        <f t="shared" si="15"/>
        <v>12.158455923831642</v>
      </c>
      <c r="H40" s="2">
        <f t="shared" si="16"/>
        <v>2.8576511180631727</v>
      </c>
      <c r="I40" s="2">
        <f t="shared" si="17"/>
        <v>1.419067548593252</v>
      </c>
      <c r="J40" s="2">
        <f t="shared" si="19"/>
        <v>5.8261022744445876</v>
      </c>
      <c r="K40" s="2">
        <f t="shared" si="20"/>
        <v>4.1055848822842229</v>
      </c>
      <c r="L40" s="2">
        <f t="shared" si="21"/>
        <v>2.9982383170347244</v>
      </c>
      <c r="M40" s="2">
        <f t="shared" si="22"/>
        <v>4.5836219844740594E-2</v>
      </c>
      <c r="N40" s="2">
        <f t="shared" si="4"/>
        <v>0.04</v>
      </c>
      <c r="O40" s="2">
        <f t="shared" si="23"/>
        <v>3.1925952548764396E-2</v>
      </c>
      <c r="P40" s="2">
        <f t="shared" si="6"/>
        <v>3.2930116186270708</v>
      </c>
      <c r="Q40" s="2">
        <f t="shared" si="7"/>
        <v>4.2346252501940995</v>
      </c>
      <c r="R40" s="2">
        <f t="shared" si="8"/>
        <v>1.4123482132140217</v>
      </c>
      <c r="S40" s="2">
        <f t="shared" si="9"/>
        <v>1.4432948354505473</v>
      </c>
    </row>
    <row r="41" spans="1:19" x14ac:dyDescent="0.25">
      <c r="A41" s="1">
        <f t="shared" si="10"/>
        <v>36</v>
      </c>
      <c r="B41" s="1">
        <f t="shared" si="11"/>
        <v>0.33</v>
      </c>
      <c r="C41" s="1">
        <f t="shared" si="18"/>
        <v>0.2</v>
      </c>
      <c r="D41" s="1">
        <f t="shared" si="12"/>
        <v>0.01</v>
      </c>
      <c r="E41" s="1">
        <f t="shared" si="13"/>
        <v>0.05</v>
      </c>
      <c r="F41" s="1">
        <f t="shared" si="14"/>
        <v>0.03</v>
      </c>
      <c r="G41" s="2">
        <f t="shared" si="15"/>
        <v>12.728723191604757</v>
      </c>
      <c r="H41" s="2">
        <f t="shared" si="16"/>
        <v>2.9446795510655335</v>
      </c>
      <c r="I41" s="2">
        <f t="shared" si="17"/>
        <v>1.4333294145603348</v>
      </c>
      <c r="J41" s="2">
        <f t="shared" si="19"/>
        <v>6.075559998266189</v>
      </c>
      <c r="K41" s="2">
        <f t="shared" si="20"/>
        <v>4.2387743784144911</v>
      </c>
      <c r="L41" s="2">
        <f t="shared" si="21"/>
        <v>3.0157878566720604</v>
      </c>
      <c r="M41" s="2">
        <f t="shared" si="22"/>
        <v>4.5462206331477642E-2</v>
      </c>
      <c r="N41" s="2">
        <f t="shared" si="4"/>
        <v>0.04</v>
      </c>
      <c r="O41" s="2">
        <f t="shared" si="23"/>
        <v>3.1802528089387619E-2</v>
      </c>
      <c r="P41" s="2">
        <f t="shared" si="6"/>
        <v>3.2930116186270708</v>
      </c>
      <c r="Q41" s="2">
        <f t="shared" si="7"/>
        <v>4.363588788656557</v>
      </c>
      <c r="R41" s="2">
        <f t="shared" si="8"/>
        <v>1.4442741657627864</v>
      </c>
      <c r="S41" s="2">
        <f t="shared" si="9"/>
        <v>1.4732948354505475</v>
      </c>
    </row>
    <row r="42" spans="1:19" x14ac:dyDescent="0.25">
      <c r="A42" s="1">
        <f t="shared" si="10"/>
        <v>37</v>
      </c>
      <c r="B42" s="1">
        <f t="shared" si="11"/>
        <v>0.33</v>
      </c>
      <c r="C42" s="1">
        <f t="shared" si="18"/>
        <v>0.2</v>
      </c>
      <c r="D42" s="1">
        <f t="shared" si="12"/>
        <v>0.01</v>
      </c>
      <c r="E42" s="1">
        <f t="shared" si="13"/>
        <v>0.05</v>
      </c>
      <c r="F42" s="1">
        <f t="shared" si="14"/>
        <v>0.03</v>
      </c>
      <c r="G42" s="2">
        <f t="shared" si="15"/>
        <v>13.32075459392969</v>
      </c>
      <c r="H42" s="2">
        <f t="shared" si="16"/>
        <v>3.0343583944356856</v>
      </c>
      <c r="I42" s="2">
        <f t="shared" si="17"/>
        <v>1.4477346146633188</v>
      </c>
      <c r="J42" s="2">
        <f t="shared" si="19"/>
        <v>6.3349168858461216</v>
      </c>
      <c r="K42" s="2">
        <f t="shared" si="20"/>
        <v>4.3757445747882135</v>
      </c>
      <c r="L42" s="2">
        <f t="shared" si="21"/>
        <v>3.0323057832902109</v>
      </c>
      <c r="M42" s="2">
        <f t="shared" si="22"/>
        <v>4.5113483867242218E-2</v>
      </c>
      <c r="N42" s="2">
        <f t="shared" si="4"/>
        <v>0.04</v>
      </c>
      <c r="O42" s="2">
        <f t="shared" si="23"/>
        <v>3.168744967618993E-2</v>
      </c>
      <c r="P42" s="2">
        <f t="shared" si="6"/>
        <v>3.2930116186270708</v>
      </c>
      <c r="Q42" s="2">
        <f t="shared" si="7"/>
        <v>4.4964798515798829</v>
      </c>
      <c r="R42" s="2">
        <f t="shared" si="8"/>
        <v>1.4760766938521743</v>
      </c>
      <c r="S42" s="2">
        <f t="shared" si="9"/>
        <v>1.5032948354505475</v>
      </c>
    </row>
    <row r="43" spans="1:19" x14ac:dyDescent="0.25">
      <c r="A43" s="1">
        <f t="shared" si="10"/>
        <v>38</v>
      </c>
      <c r="B43" s="1">
        <f t="shared" si="11"/>
        <v>0.33</v>
      </c>
      <c r="C43" s="1">
        <f t="shared" si="18"/>
        <v>0.2</v>
      </c>
      <c r="D43" s="1">
        <f t="shared" si="12"/>
        <v>0.01</v>
      </c>
      <c r="E43" s="1">
        <f t="shared" si="13"/>
        <v>0.05</v>
      </c>
      <c r="F43" s="1">
        <f t="shared" si="14"/>
        <v>0.03</v>
      </c>
      <c r="G43" s="2">
        <f t="shared" si="15"/>
        <v>13.935461780621011</v>
      </c>
      <c r="H43" s="2">
        <f t="shared" si="16"/>
        <v>3.1267683651861664</v>
      </c>
      <c r="I43" s="2">
        <f t="shared" si="17"/>
        <v>1.4622845894342187</v>
      </c>
      <c r="J43" s="2">
        <f t="shared" si="19"/>
        <v>6.6045852557065983</v>
      </c>
      <c r="K43" s="2">
        <f t="shared" si="20"/>
        <v>4.5166209802306803</v>
      </c>
      <c r="L43" s="2">
        <f t="shared" si="21"/>
        <v>3.047851141590094</v>
      </c>
      <c r="M43" s="2">
        <f t="shared" si="22"/>
        <v>4.4788179389808142E-2</v>
      </c>
      <c r="N43" s="2">
        <f t="shared" si="4"/>
        <v>0.04</v>
      </c>
      <c r="O43" s="2">
        <f t="shared" si="23"/>
        <v>3.1580099198636684E-2</v>
      </c>
      <c r="P43" s="2">
        <f t="shared" si="6"/>
        <v>3.2930116186270708</v>
      </c>
      <c r="Q43" s="2">
        <f t="shared" si="7"/>
        <v>4.6334180498911275</v>
      </c>
      <c r="R43" s="2">
        <f t="shared" si="8"/>
        <v>1.5077641435283642</v>
      </c>
      <c r="S43" s="2">
        <f t="shared" si="9"/>
        <v>1.5332948354505476</v>
      </c>
    </row>
    <row r="44" spans="1:19" x14ac:dyDescent="0.25">
      <c r="A44" s="1">
        <f t="shared" si="10"/>
        <v>39</v>
      </c>
      <c r="B44" s="1">
        <f t="shared" si="11"/>
        <v>0.33</v>
      </c>
      <c r="C44" s="1">
        <f t="shared" si="18"/>
        <v>0.2</v>
      </c>
      <c r="D44" s="1">
        <f t="shared" si="12"/>
        <v>0.01</v>
      </c>
      <c r="E44" s="1">
        <f t="shared" si="13"/>
        <v>0.05</v>
      </c>
      <c r="F44" s="1">
        <f t="shared" si="14"/>
        <v>0.03</v>
      </c>
      <c r="G44" s="2">
        <f t="shared" si="15"/>
        <v>14.5737939063333</v>
      </c>
      <c r="H44" s="2">
        <f t="shared" si="16"/>
        <v>3.2219926385285111</v>
      </c>
      <c r="I44" s="2">
        <f t="shared" si="17"/>
        <v>1.4769807938826365</v>
      </c>
      <c r="J44" s="2">
        <f t="shared" si="19"/>
        <v>6.8849938761145406</v>
      </c>
      <c r="K44" s="2">
        <f t="shared" si="20"/>
        <v>4.661532434701134</v>
      </c>
      <c r="L44" s="2">
        <f t="shared" si="21"/>
        <v>3.0624797939665278</v>
      </c>
      <c r="M44" s="2">
        <f t="shared" si="22"/>
        <v>4.4484578557441312E-2</v>
      </c>
      <c r="N44" s="2">
        <f t="shared" si="4"/>
        <v>0.04</v>
      </c>
      <c r="O44" s="2">
        <f t="shared" si="23"/>
        <v>3.1479910923955634E-2</v>
      </c>
      <c r="P44" s="2">
        <f t="shared" si="6"/>
        <v>3.2930116186270708</v>
      </c>
      <c r="Q44" s="2">
        <f t="shared" si="7"/>
        <v>4.7745266372123751</v>
      </c>
      <c r="R44" s="2">
        <f t="shared" si="8"/>
        <v>1.539344242727001</v>
      </c>
      <c r="S44" s="2">
        <f t="shared" si="9"/>
        <v>1.5632948354505476</v>
      </c>
    </row>
    <row r="45" spans="1:19" x14ac:dyDescent="0.25">
      <c r="A45" s="1">
        <f t="shared" si="10"/>
        <v>40</v>
      </c>
      <c r="B45" s="1">
        <f t="shared" si="11"/>
        <v>0.33</v>
      </c>
      <c r="C45" s="1">
        <f t="shared" si="18"/>
        <v>0.2</v>
      </c>
      <c r="D45" s="1">
        <f t="shared" si="12"/>
        <v>0.01</v>
      </c>
      <c r="E45" s="1">
        <f t="shared" si="13"/>
        <v>0.05</v>
      </c>
      <c r="F45" s="1">
        <f t="shared" si="14"/>
        <v>0.03</v>
      </c>
      <c r="G45" s="2">
        <f t="shared" si="15"/>
        <v>15.236739084315589</v>
      </c>
      <c r="H45" s="2">
        <f t="shared" si="16"/>
        <v>3.3201169227365592</v>
      </c>
      <c r="I45" s="2">
        <f t="shared" si="17"/>
        <v>1.4918246976412639</v>
      </c>
      <c r="J45" s="2">
        <f t="shared" si="19"/>
        <v>7.1765886634900031</v>
      </c>
      <c r="K45" s="2">
        <f t="shared" si="20"/>
        <v>4.810611243289487</v>
      </c>
      <c r="L45" s="2">
        <f t="shared" si="21"/>
        <v>3.0762445667163938</v>
      </c>
      <c r="M45" s="2">
        <f t="shared" si="22"/>
        <v>4.4201109880229544E-2</v>
      </c>
      <c r="N45" s="2">
        <f t="shared" si="4"/>
        <v>0.04</v>
      </c>
      <c r="O45" s="2">
        <f t="shared" si="23"/>
        <v>3.1386366260475751E-2</v>
      </c>
      <c r="P45" s="2">
        <f t="shared" si="6"/>
        <v>3.2930116186270708</v>
      </c>
      <c r="Q45" s="2">
        <f t="shared" si="7"/>
        <v>4.9199326207973302</v>
      </c>
      <c r="R45" s="2">
        <f t="shared" si="8"/>
        <v>1.5708241536509566</v>
      </c>
      <c r="S45" s="2">
        <f t="shared" si="9"/>
        <v>1.5932948354505476</v>
      </c>
    </row>
    <row r="46" spans="1:19" x14ac:dyDescent="0.25">
      <c r="A46" s="1">
        <f t="shared" si="10"/>
        <v>41</v>
      </c>
      <c r="B46" s="1">
        <f t="shared" si="11"/>
        <v>0.33</v>
      </c>
      <c r="C46" s="1">
        <f t="shared" si="18"/>
        <v>0.2</v>
      </c>
      <c r="D46" s="1">
        <f t="shared" si="12"/>
        <v>0.01</v>
      </c>
      <c r="E46" s="1">
        <f t="shared" si="13"/>
        <v>0.05</v>
      </c>
      <c r="F46" s="1">
        <f t="shared" si="14"/>
        <v>0.03</v>
      </c>
      <c r="G46" s="2">
        <f t="shared" si="15"/>
        <v>15.925325907504991</v>
      </c>
      <c r="H46" s="2">
        <f t="shared" si="16"/>
        <v>3.4212295362896858</v>
      </c>
      <c r="I46" s="2">
        <f t="shared" si="17"/>
        <v>1.506817785112847</v>
      </c>
      <c r="J46" s="2">
        <f t="shared" si="19"/>
        <v>7.4798334067345111</v>
      </c>
      <c r="K46" s="2">
        <f t="shared" si="20"/>
        <v>4.9639933113573775</v>
      </c>
      <c r="L46" s="2">
        <f t="shared" si="21"/>
        <v>3.089195393034057</v>
      </c>
      <c r="M46" s="2">
        <f t="shared" si="22"/>
        <v>4.3936330724755279E-2</v>
      </c>
      <c r="N46" s="2">
        <f t="shared" si="4"/>
        <v>0.04</v>
      </c>
      <c r="O46" s="2">
        <f t="shared" si="23"/>
        <v>3.1298989139169245E-2</v>
      </c>
      <c r="P46" s="2">
        <f t="shared" si="6"/>
        <v>3.2930116186270708</v>
      </c>
      <c r="Q46" s="2">
        <f t="shared" si="7"/>
        <v>5.0697668758464181</v>
      </c>
      <c r="R46" s="2">
        <f t="shared" si="8"/>
        <v>1.6022105199114323</v>
      </c>
      <c r="S46" s="2">
        <f t="shared" si="9"/>
        <v>1.6232948354505479</v>
      </c>
    </row>
    <row r="47" spans="1:19" x14ac:dyDescent="0.25">
      <c r="A47" s="1">
        <f t="shared" si="10"/>
        <v>42</v>
      </c>
      <c r="B47" s="1">
        <f t="shared" si="11"/>
        <v>0.33</v>
      </c>
      <c r="C47" s="1">
        <f t="shared" si="18"/>
        <v>0.2</v>
      </c>
      <c r="D47" s="1">
        <f t="shared" si="12"/>
        <v>0.01</v>
      </c>
      <c r="E47" s="1">
        <f t="shared" si="13"/>
        <v>0.05</v>
      </c>
      <c r="F47" s="1">
        <f t="shared" si="14"/>
        <v>0.03</v>
      </c>
      <c r="G47" s="2">
        <f t="shared" si="15"/>
        <v>16.640625038925254</v>
      </c>
      <c r="H47" s="2">
        <f t="shared" si="16"/>
        <v>3.5254214873653953</v>
      </c>
      <c r="I47" s="2">
        <f t="shared" si="17"/>
        <v>1.521961555618627</v>
      </c>
      <c r="J47" s="2">
        <f t="shared" si="19"/>
        <v>7.7952105188286644</v>
      </c>
      <c r="K47" s="2">
        <f t="shared" si="20"/>
        <v>5.1218182811852753</v>
      </c>
      <c r="L47" s="2">
        <f t="shared" si="21"/>
        <v>3.101379452285463</v>
      </c>
      <c r="M47" s="2">
        <f t="shared" si="22"/>
        <v>4.3688914936720724E-2</v>
      </c>
      <c r="N47" s="2">
        <f t="shared" si="4"/>
        <v>0.04</v>
      </c>
      <c r="O47" s="2">
        <f t="shared" si="23"/>
        <v>3.1217341929117837E-2</v>
      </c>
      <c r="P47" s="2">
        <f t="shared" si="6"/>
        <v>3.2930116186270708</v>
      </c>
      <c r="Q47" s="2">
        <f t="shared" si="7"/>
        <v>5.2241642633032983</v>
      </c>
      <c r="R47" s="2">
        <f t="shared" si="8"/>
        <v>1.6335095090506018</v>
      </c>
      <c r="S47" s="2">
        <f t="shared" si="9"/>
        <v>1.6532948354505479</v>
      </c>
    </row>
    <row r="48" spans="1:19" x14ac:dyDescent="0.25">
      <c r="A48" s="1">
        <f t="shared" si="10"/>
        <v>43</v>
      </c>
      <c r="B48" s="1">
        <f t="shared" si="11"/>
        <v>0.33</v>
      </c>
      <c r="C48" s="1">
        <f t="shared" si="18"/>
        <v>0.2</v>
      </c>
      <c r="D48" s="1">
        <f t="shared" si="12"/>
        <v>0.01</v>
      </c>
      <c r="E48" s="1">
        <f t="shared" si="13"/>
        <v>0.05</v>
      </c>
      <c r="F48" s="1">
        <f t="shared" si="14"/>
        <v>0.03</v>
      </c>
      <c r="G48" s="2">
        <f t="shared" si="15"/>
        <v>17.383750873517133</v>
      </c>
      <c r="H48" s="2">
        <f t="shared" si="16"/>
        <v>3.6327865557528227</v>
      </c>
      <c r="I48" s="2">
        <f t="shared" si="17"/>
        <v>1.5372575235482744</v>
      </c>
      <c r="J48" s="2">
        <f t="shared" si="19"/>
        <v>8.1232218170657813</v>
      </c>
      <c r="K48" s="2">
        <f t="shared" si="20"/>
        <v>5.2842296704561802</v>
      </c>
      <c r="L48" s="2">
        <f t="shared" si="21"/>
        <v>3.1128413051737711</v>
      </c>
      <c r="M48" s="2">
        <f t="shared" si="22"/>
        <v>4.3457641865322805E-2</v>
      </c>
      <c r="N48" s="2">
        <f t="shared" si="4"/>
        <v>0.04</v>
      </c>
      <c r="O48" s="2">
        <f t="shared" si="23"/>
        <v>3.1141021815556523E-2</v>
      </c>
      <c r="P48" s="2">
        <f t="shared" si="6"/>
        <v>3.2930116186270708</v>
      </c>
      <c r="Q48" s="2">
        <f t="shared" si="7"/>
        <v>5.3832637512388182</v>
      </c>
      <c r="R48" s="2">
        <f t="shared" si="8"/>
        <v>1.6647268509797195</v>
      </c>
      <c r="S48" s="2">
        <f t="shared" si="9"/>
        <v>1.6832948354505479</v>
      </c>
    </row>
    <row r="49" spans="1:19" x14ac:dyDescent="0.25">
      <c r="A49" s="1">
        <f t="shared" si="10"/>
        <v>44</v>
      </c>
      <c r="B49" s="1">
        <f t="shared" si="11"/>
        <v>0.33</v>
      </c>
      <c r="C49" s="1">
        <f t="shared" si="18"/>
        <v>0.2</v>
      </c>
      <c r="D49" s="1">
        <f t="shared" si="12"/>
        <v>0.01</v>
      </c>
      <c r="E49" s="1">
        <f t="shared" si="13"/>
        <v>0.05</v>
      </c>
      <c r="F49" s="1">
        <f t="shared" si="14"/>
        <v>0.03</v>
      </c>
      <c r="G49" s="2">
        <f t="shared" si="15"/>
        <v>18.1558632736857</v>
      </c>
      <c r="H49" s="2">
        <f t="shared" si="16"/>
        <v>3.7434213772608769</v>
      </c>
      <c r="I49" s="2">
        <f t="shared" si="17"/>
        <v>1.5527072185113289</v>
      </c>
      <c r="J49" s="2">
        <f t="shared" si="19"/>
        <v>8.4643893333119777</v>
      </c>
      <c r="K49" s="2">
        <f t="shared" si="20"/>
        <v>5.4513750128805878</v>
      </c>
      <c r="L49" s="2">
        <f t="shared" si="21"/>
        <v>3.1236230245111827</v>
      </c>
      <c r="M49" s="2">
        <f t="shared" si="22"/>
        <v>4.3241386605724116E-2</v>
      </c>
      <c r="N49" s="2">
        <f t="shared" si="4"/>
        <v>0.04</v>
      </c>
      <c r="O49" s="2">
        <f t="shared" si="23"/>
        <v>3.1069657579888957E-2</v>
      </c>
      <c r="P49" s="2">
        <f t="shared" si="6"/>
        <v>3.2930116186270708</v>
      </c>
      <c r="Q49" s="2">
        <f t="shared" si="7"/>
        <v>5.547208539931658</v>
      </c>
      <c r="R49" s="2">
        <f t="shared" si="8"/>
        <v>1.6958678727952761</v>
      </c>
      <c r="S49" s="2">
        <f t="shared" si="9"/>
        <v>1.7132948354505479</v>
      </c>
    </row>
    <row r="50" spans="1:19" x14ac:dyDescent="0.25">
      <c r="A50" s="1">
        <f t="shared" si="10"/>
        <v>45</v>
      </c>
      <c r="B50" s="1">
        <f t="shared" si="11"/>
        <v>0.33</v>
      </c>
      <c r="C50" s="1">
        <f t="shared" si="18"/>
        <v>0.2</v>
      </c>
      <c r="D50" s="1">
        <f t="shared" si="12"/>
        <v>0.01</v>
      </c>
      <c r="E50" s="1">
        <f t="shared" si="13"/>
        <v>0.05</v>
      </c>
      <c r="F50" s="1">
        <f t="shared" si="14"/>
        <v>0.03</v>
      </c>
      <c r="G50" s="2">
        <f t="shared" si="15"/>
        <v>18.958169381006559</v>
      </c>
      <c r="H50" s="2">
        <f t="shared" si="16"/>
        <v>3.8574255306969896</v>
      </c>
      <c r="I50" s="2">
        <f t="shared" si="17"/>
        <v>1.5683121854901614</v>
      </c>
      <c r="J50" s="2">
        <f t="shared" si="19"/>
        <v>8.8192561557122051</v>
      </c>
      <c r="K50" s="2">
        <f t="shared" si="20"/>
        <v>5.6234060012457459</v>
      </c>
      <c r="L50" s="2">
        <f t="shared" si="21"/>
        <v>3.1337643213969102</v>
      </c>
      <c r="M50" s="2">
        <f t="shared" si="22"/>
        <v>4.303911130309733E-2</v>
      </c>
      <c r="N50" s="2">
        <f t="shared" si="4"/>
        <v>0.04</v>
      </c>
      <c r="O50" s="2">
        <f t="shared" si="23"/>
        <v>3.1002906730022119E-2</v>
      </c>
      <c r="P50" s="2">
        <f t="shared" si="6"/>
        <v>3.2930116186270708</v>
      </c>
      <c r="Q50" s="2">
        <f t="shared" si="7"/>
        <v>5.7161461907582458</v>
      </c>
      <c r="R50" s="2">
        <f t="shared" si="8"/>
        <v>1.7269375303751653</v>
      </c>
      <c r="S50" s="2">
        <f t="shared" si="9"/>
        <v>1.7432948354505482</v>
      </c>
    </row>
    <row r="51" spans="1:19" x14ac:dyDescent="0.25">
      <c r="A51" s="1">
        <f t="shared" si="10"/>
        <v>46</v>
      </c>
      <c r="B51" s="1">
        <f t="shared" si="11"/>
        <v>0.33</v>
      </c>
      <c r="C51" s="1">
        <f t="shared" si="18"/>
        <v>0.2</v>
      </c>
      <c r="D51" s="1">
        <f t="shared" si="12"/>
        <v>0.01</v>
      </c>
      <c r="E51" s="1">
        <f t="shared" si="13"/>
        <v>0.05</v>
      </c>
      <c r="F51" s="1">
        <f t="shared" si="14"/>
        <v>0.03</v>
      </c>
      <c r="G51" s="2">
        <f t="shared" si="15"/>
        <v>19.7919255066891</v>
      </c>
      <c r="H51" s="2">
        <f t="shared" si="16"/>
        <v>3.9749016274947642</v>
      </c>
      <c r="I51" s="2">
        <f t="shared" si="17"/>
        <v>1.584073984994474</v>
      </c>
      <c r="J51" s="2">
        <f t="shared" si="19"/>
        <v>9.1883873032961034</v>
      </c>
      <c r="K51" s="2">
        <f t="shared" si="20"/>
        <v>5.800478633154345</v>
      </c>
      <c r="L51" s="2">
        <f t="shared" si="21"/>
        <v>3.1433026666722776</v>
      </c>
      <c r="M51" s="2">
        <f t="shared" si="22"/>
        <v>4.2849857384423734E-2</v>
      </c>
      <c r="N51" s="2">
        <f t="shared" si="4"/>
        <v>0.04</v>
      </c>
      <c r="O51" s="2">
        <f t="shared" si="23"/>
        <v>3.0940452936859833E-2</v>
      </c>
      <c r="P51" s="2">
        <f t="shared" si="6"/>
        <v>3.2930116186270708</v>
      </c>
      <c r="Q51" s="2">
        <f t="shared" si="7"/>
        <v>5.8902287590079601</v>
      </c>
      <c r="R51" s="2">
        <f t="shared" si="8"/>
        <v>1.7579404371051874</v>
      </c>
      <c r="S51" s="2">
        <f t="shared" si="9"/>
        <v>1.7732948354505482</v>
      </c>
    </row>
    <row r="52" spans="1:19" x14ac:dyDescent="0.25">
      <c r="A52" s="1">
        <f t="shared" si="10"/>
        <v>47</v>
      </c>
      <c r="B52" s="1">
        <f t="shared" si="11"/>
        <v>0.33</v>
      </c>
      <c r="C52" s="1">
        <f t="shared" si="18"/>
        <v>0.2</v>
      </c>
      <c r="D52" s="1">
        <f t="shared" si="12"/>
        <v>0.01</v>
      </c>
      <c r="E52" s="1">
        <f t="shared" si="13"/>
        <v>0.05</v>
      </c>
      <c r="F52" s="1">
        <f t="shared" si="14"/>
        <v>0.03</v>
      </c>
      <c r="G52" s="2">
        <f t="shared" si="15"/>
        <v>20.658439103551196</v>
      </c>
      <c r="H52" s="2">
        <f t="shared" si="16"/>
        <v>4.0959554040711934</v>
      </c>
      <c r="I52" s="2">
        <f t="shared" si="17"/>
        <v>1.5999941932173523</v>
      </c>
      <c r="J52" s="2">
        <f t="shared" si="19"/>
        <v>9.5723706349763518</v>
      </c>
      <c r="K52" s="2">
        <f t="shared" si="20"/>
        <v>5.9827533597029667</v>
      </c>
      <c r="L52" s="2">
        <f t="shared" si="21"/>
        <v>3.1522734075830243</v>
      </c>
      <c r="M52" s="2">
        <f t="shared" si="22"/>
        <v>4.267273860328448E-2</v>
      </c>
      <c r="N52" s="2">
        <f t="shared" si="4"/>
        <v>0.04</v>
      </c>
      <c r="O52" s="2">
        <f t="shared" si="23"/>
        <v>3.0882003739083879E-2</v>
      </c>
      <c r="P52" s="2">
        <f t="shared" si="6"/>
        <v>3.2930116186270708</v>
      </c>
      <c r="Q52" s="2">
        <f t="shared" si="7"/>
        <v>6.0696129307431494</v>
      </c>
      <c r="R52" s="2">
        <f t="shared" si="8"/>
        <v>1.7888808900420476</v>
      </c>
      <c r="S52" s="2">
        <f t="shared" si="9"/>
        <v>1.8032948354505483</v>
      </c>
    </row>
    <row r="53" spans="1:19" x14ac:dyDescent="0.25">
      <c r="A53" s="1">
        <f t="shared" si="10"/>
        <v>48</v>
      </c>
      <c r="B53" s="1">
        <f t="shared" si="11"/>
        <v>0.33</v>
      </c>
      <c r="C53" s="1">
        <f t="shared" si="18"/>
        <v>0.2</v>
      </c>
      <c r="D53" s="1">
        <f t="shared" si="12"/>
        <v>0.01</v>
      </c>
      <c r="E53" s="1">
        <f t="shared" si="13"/>
        <v>0.05</v>
      </c>
      <c r="F53" s="1">
        <f t="shared" si="14"/>
        <v>0.03</v>
      </c>
      <c r="G53" s="2">
        <f t="shared" si="15"/>
        <v>21.559070822417151</v>
      </c>
      <c r="H53" s="2">
        <f t="shared" si="16"/>
        <v>4.2206958169965709</v>
      </c>
      <c r="I53" s="2">
        <f t="shared" si="17"/>
        <v>1.6160744021928852</v>
      </c>
      <c r="J53" s="2">
        <f t="shared" si="19"/>
        <v>9.9718177944754167</v>
      </c>
      <c r="K53" s="2">
        <f t="shared" si="20"/>
        <v>6.1703952373383606</v>
      </c>
      <c r="L53" s="2">
        <f t="shared" si="21"/>
        <v>3.16070987962765</v>
      </c>
      <c r="M53" s="2">
        <f t="shared" si="22"/>
        <v>4.2506934798940507E-2</v>
      </c>
      <c r="N53" s="2">
        <f t="shared" si="4"/>
        <v>0.04</v>
      </c>
      <c r="O53" s="2">
        <f t="shared" si="23"/>
        <v>3.0827288483650368E-2</v>
      </c>
      <c r="P53" s="2">
        <f t="shared" si="6"/>
        <v>3.2930116186270708</v>
      </c>
      <c r="Q53" s="2">
        <f t="shared" si="7"/>
        <v>6.2544601638271731</v>
      </c>
      <c r="R53" s="2">
        <f t="shared" si="8"/>
        <v>1.8197628937811314</v>
      </c>
      <c r="S53" s="2">
        <f t="shared" si="9"/>
        <v>1.8332948354505485</v>
      </c>
    </row>
    <row r="54" spans="1:19" x14ac:dyDescent="0.25">
      <c r="A54" s="1">
        <f t="shared" si="10"/>
        <v>49</v>
      </c>
      <c r="B54" s="1">
        <f t="shared" si="11"/>
        <v>0.33</v>
      </c>
      <c r="C54" s="1">
        <f t="shared" si="18"/>
        <v>0.2</v>
      </c>
      <c r="D54" s="1">
        <f t="shared" si="12"/>
        <v>0.01</v>
      </c>
      <c r="E54" s="1">
        <f t="shared" si="13"/>
        <v>0.05</v>
      </c>
      <c r="F54" s="1">
        <f t="shared" si="14"/>
        <v>0.03</v>
      </c>
      <c r="G54" s="2">
        <f t="shared" si="15"/>
        <v>22.495236656009748</v>
      </c>
      <c r="H54" s="2">
        <f t="shared" si="16"/>
        <v>4.3492351410627599</v>
      </c>
      <c r="I54" s="2">
        <f t="shared" si="17"/>
        <v>1.6323162199553705</v>
      </c>
      <c r="J54" s="2">
        <f t="shared" si="19"/>
        <v>10.387365192764104</v>
      </c>
      <c r="K54" s="2">
        <f t="shared" si="20"/>
        <v>6.3635740831198184</v>
      </c>
      <c r="L54" s="2">
        <f t="shared" si="21"/>
        <v>3.1686435136107445</v>
      </c>
      <c r="M54" s="2">
        <f t="shared" si="22"/>
        <v>4.2351686284563303E-2</v>
      </c>
      <c r="N54" s="2">
        <f t="shared" si="4"/>
        <v>0.04</v>
      </c>
      <c r="O54" s="2">
        <f t="shared" si="23"/>
        <v>3.077605647390589E-2</v>
      </c>
      <c r="P54" s="2">
        <f t="shared" si="6"/>
        <v>3.2930116186270708</v>
      </c>
      <c r="Q54" s="2">
        <f t="shared" si="7"/>
        <v>6.4449368332473664</v>
      </c>
      <c r="R54" s="2">
        <f t="shared" si="8"/>
        <v>1.8505901822647819</v>
      </c>
      <c r="S54" s="2">
        <f t="shared" si="9"/>
        <v>1.8632948354505485</v>
      </c>
    </row>
    <row r="55" spans="1:19" x14ac:dyDescent="0.25">
      <c r="A55" s="1">
        <f t="shared" si="10"/>
        <v>50</v>
      </c>
      <c r="B55" s="1">
        <f t="shared" si="11"/>
        <v>0.33</v>
      </c>
      <c r="C55" s="1">
        <f t="shared" si="18"/>
        <v>0.2</v>
      </c>
      <c r="D55" s="1">
        <f t="shared" si="12"/>
        <v>0.01</v>
      </c>
      <c r="E55" s="1">
        <f t="shared" si="13"/>
        <v>0.05</v>
      </c>
      <c r="F55" s="1">
        <f t="shared" si="14"/>
        <v>0.03</v>
      </c>
      <c r="G55" s="2">
        <f t="shared" si="15"/>
        <v>23.468410173568483</v>
      </c>
      <c r="H55" s="2">
        <f t="shared" si="16"/>
        <v>4.4816890703380849</v>
      </c>
      <c r="I55" s="2">
        <f t="shared" si="17"/>
        <v>1.6487212707001193</v>
      </c>
      <c r="J55" s="2">
        <f t="shared" si="19"/>
        <v>10.819675029646369</v>
      </c>
      <c r="K55" s="2">
        <f t="shared" si="20"/>
        <v>6.5624646336077541</v>
      </c>
      <c r="L55" s="2">
        <f t="shared" si="21"/>
        <v>3.1761039379528961</v>
      </c>
      <c r="M55" s="2">
        <f t="shared" si="22"/>
        <v>4.2206288790981955E-2</v>
      </c>
      <c r="N55" s="2">
        <f t="shared" si="4"/>
        <v>0.04</v>
      </c>
      <c r="O55" s="2">
        <f t="shared" si="23"/>
        <v>3.0728075301024043E-2</v>
      </c>
      <c r="P55" s="2">
        <f t="shared" si="6"/>
        <v>3.2930116186270708</v>
      </c>
      <c r="Q55" s="2">
        <f t="shared" si="7"/>
        <v>6.6412143808637705</v>
      </c>
      <c r="R55" s="2">
        <f t="shared" si="8"/>
        <v>1.8813662387386878</v>
      </c>
      <c r="S55" s="2">
        <f t="shared" si="9"/>
        <v>1.8932948354505488</v>
      </c>
    </row>
    <row r="56" spans="1:19" x14ac:dyDescent="0.25">
      <c r="A56" s="1">
        <f t="shared" si="10"/>
        <v>51</v>
      </c>
      <c r="B56" s="1">
        <f t="shared" si="11"/>
        <v>0.33</v>
      </c>
      <c r="C56" s="1">
        <f t="shared" si="18"/>
        <v>0.2</v>
      </c>
      <c r="D56" s="1">
        <f t="shared" si="12"/>
        <v>0.01</v>
      </c>
      <c r="E56" s="1">
        <f t="shared" si="13"/>
        <v>0.05</v>
      </c>
      <c r="F56" s="1">
        <f t="shared" si="14"/>
        <v>0.03</v>
      </c>
      <c r="G56" s="2">
        <f t="shared" si="15"/>
        <v>24.480124849590283</v>
      </c>
      <c r="H56" s="2">
        <f t="shared" si="16"/>
        <v>4.6181768222998016</v>
      </c>
      <c r="I56" s="2">
        <f t="shared" si="17"/>
        <v>1.6652911949458773</v>
      </c>
      <c r="J56" s="2">
        <f t="shared" si="19"/>
        <v>11.269436356180167</v>
      </c>
      <c r="K56" s="2">
        <f t="shared" si="20"/>
        <v>6.767246707592439</v>
      </c>
      <c r="L56" s="2">
        <f t="shared" si="21"/>
        <v>3.1831190763351476</v>
      </c>
      <c r="M56" s="2">
        <f t="shared" si="22"/>
        <v>4.2070088902089728E-2</v>
      </c>
      <c r="N56" s="2">
        <f t="shared" si="4"/>
        <v>0.04</v>
      </c>
      <c r="O56" s="2">
        <f t="shared" si="23"/>
        <v>3.0683129337689609E-2</v>
      </c>
      <c r="P56" s="2">
        <f t="shared" si="6"/>
        <v>3.2930116186270708</v>
      </c>
      <c r="Q56" s="2">
        <f t="shared" si="7"/>
        <v>6.8434694697183707</v>
      </c>
      <c r="R56" s="2">
        <f t="shared" si="8"/>
        <v>1.912094314039712</v>
      </c>
      <c r="S56" s="2">
        <f t="shared" si="9"/>
        <v>1.9232948354505486</v>
      </c>
    </row>
    <row r="57" spans="1:19" x14ac:dyDescent="0.25">
      <c r="A57" s="1">
        <f t="shared" si="10"/>
        <v>52</v>
      </c>
      <c r="B57" s="1">
        <f t="shared" si="11"/>
        <v>0.33</v>
      </c>
      <c r="C57" s="1">
        <f t="shared" si="18"/>
        <v>0.2</v>
      </c>
      <c r="D57" s="1">
        <f t="shared" si="12"/>
        <v>0.01</v>
      </c>
      <c r="E57" s="1">
        <f t="shared" si="13"/>
        <v>0.05</v>
      </c>
      <c r="F57" s="1">
        <f t="shared" si="14"/>
        <v>0.03</v>
      </c>
      <c r="G57" s="2">
        <f t="shared" si="15"/>
        <v>25.531976490256582</v>
      </c>
      <c r="H57" s="2">
        <f t="shared" si="16"/>
        <v>4.7588212451378755</v>
      </c>
      <c r="I57" s="2">
        <f t="shared" si="17"/>
        <v>1.6820276496988771</v>
      </c>
      <c r="J57" s="2">
        <f t="shared" si="19"/>
        <v>11.737366179682741</v>
      </c>
      <c r="K57" s="2">
        <f t="shared" si="20"/>
        <v>6.9781053728718483</v>
      </c>
      <c r="L57" s="2">
        <f t="shared" si="21"/>
        <v>3.1897152407769758</v>
      </c>
      <c r="M57" s="2">
        <f t="shared" si="22"/>
        <v>4.1942479926392814E-2</v>
      </c>
      <c r="N57" s="2">
        <f t="shared" si="4"/>
        <v>0.04</v>
      </c>
      <c r="O57" s="2">
        <f t="shared" si="23"/>
        <v>3.0641018375709629E-2</v>
      </c>
      <c r="P57" s="2">
        <f t="shared" si="6"/>
        <v>3.2930116186270708</v>
      </c>
      <c r="Q57" s="2">
        <f t="shared" si="7"/>
        <v>7.0518841430437647</v>
      </c>
      <c r="R57" s="2">
        <f t="shared" si="8"/>
        <v>1.9427774433774017</v>
      </c>
      <c r="S57" s="2">
        <f t="shared" si="9"/>
        <v>1.9532948354505486</v>
      </c>
    </row>
    <row r="58" spans="1:19" x14ac:dyDescent="0.25">
      <c r="A58" s="1">
        <f t="shared" si="10"/>
        <v>53</v>
      </c>
      <c r="B58" s="1">
        <f t="shared" si="11"/>
        <v>0.33</v>
      </c>
      <c r="C58" s="1">
        <f t="shared" si="18"/>
        <v>0.2</v>
      </c>
      <c r="D58" s="1">
        <f t="shared" si="12"/>
        <v>0.01</v>
      </c>
      <c r="E58" s="1">
        <f t="shared" si="13"/>
        <v>0.05</v>
      </c>
      <c r="F58" s="1">
        <f t="shared" si="14"/>
        <v>0.03</v>
      </c>
      <c r="G58" s="2">
        <f t="shared" si="15"/>
        <v>26.625625761282183</v>
      </c>
      <c r="H58" s="2">
        <f t="shared" si="16"/>
        <v>4.9037489283266451</v>
      </c>
      <c r="I58" s="2">
        <f t="shared" si="17"/>
        <v>1.6989323086185411</v>
      </c>
      <c r="J58" s="2">
        <f t="shared" si="19"/>
        <v>12.224210613131335</v>
      </c>
      <c r="K58" s="2">
        <f t="shared" si="20"/>
        <v>7.1952311172840382</v>
      </c>
      <c r="L58" s="2">
        <f t="shared" si="21"/>
        <v>3.1959172202632984</v>
      </c>
      <c r="M58" s="2">
        <f t="shared" si="22"/>
        <v>4.1822898156311086E-2</v>
      </c>
      <c r="N58" s="2">
        <f t="shared" si="4"/>
        <v>0.04</v>
      </c>
      <c r="O58" s="2">
        <f t="shared" si="23"/>
        <v>3.0601556391582657E-2</v>
      </c>
      <c r="P58" s="2">
        <f t="shared" si="6"/>
        <v>3.2930116186270708</v>
      </c>
      <c r="Q58" s="2">
        <f t="shared" si="7"/>
        <v>7.2666459881143597</v>
      </c>
      <c r="R58" s="2">
        <f t="shared" si="8"/>
        <v>1.9734184617531116</v>
      </c>
      <c r="S58" s="2">
        <f t="shared" si="9"/>
        <v>1.9832948354505489</v>
      </c>
    </row>
    <row r="59" spans="1:19" x14ac:dyDescent="0.25">
      <c r="A59" s="1">
        <f t="shared" si="10"/>
        <v>54</v>
      </c>
      <c r="B59" s="1">
        <f t="shared" si="11"/>
        <v>0.33</v>
      </c>
      <c r="C59" s="1">
        <f t="shared" si="18"/>
        <v>0.2</v>
      </c>
      <c r="D59" s="1">
        <f t="shared" si="12"/>
        <v>0.01</v>
      </c>
      <c r="E59" s="1">
        <f t="shared" si="13"/>
        <v>0.05</v>
      </c>
      <c r="F59" s="1">
        <f t="shared" si="14"/>
        <v>0.03</v>
      </c>
      <c r="G59" s="2">
        <f t="shared" si="15"/>
        <v>27.762800821097191</v>
      </c>
      <c r="H59" s="2">
        <f t="shared" si="16"/>
        <v>5.0530903165638916</v>
      </c>
      <c r="I59" s="2">
        <f t="shared" si="17"/>
        <v>1.7160068621848485</v>
      </c>
      <c r="J59" s="2">
        <f t="shared" si="19"/>
        <v>12.730746070836247</v>
      </c>
      <c r="K59" s="2">
        <f t="shared" si="20"/>
        <v>7.4188200241969016</v>
      </c>
      <c r="L59" s="2">
        <f t="shared" si="21"/>
        <v>3.2017483650486578</v>
      </c>
      <c r="M59" s="2">
        <f t="shared" si="22"/>
        <v>4.1710819472954921E-2</v>
      </c>
      <c r="N59" s="2">
        <f t="shared" si="4"/>
        <v>0.04</v>
      </c>
      <c r="O59" s="2">
        <f t="shared" si="23"/>
        <v>3.0564570426075122E-2</v>
      </c>
      <c r="P59" s="2">
        <f t="shared" si="6"/>
        <v>3.2930116186270708</v>
      </c>
      <c r="Q59" s="2">
        <f t="shared" si="7"/>
        <v>7.4879483050875768</v>
      </c>
      <c r="R59" s="2">
        <f t="shared" si="8"/>
        <v>2.0040200181446943</v>
      </c>
      <c r="S59" s="2">
        <f t="shared" si="9"/>
        <v>2.0132948354505489</v>
      </c>
    </row>
    <row r="60" spans="1:19" x14ac:dyDescent="0.25">
      <c r="A60" s="1">
        <f t="shared" si="10"/>
        <v>55</v>
      </c>
      <c r="B60" s="1">
        <f t="shared" si="11"/>
        <v>0.33</v>
      </c>
      <c r="C60" s="1">
        <f t="shared" si="18"/>
        <v>0.2</v>
      </c>
      <c r="D60" s="1">
        <f t="shared" si="12"/>
        <v>0.01</v>
      </c>
      <c r="E60" s="1">
        <f t="shared" si="13"/>
        <v>0.05</v>
      </c>
      <c r="F60" s="1">
        <f t="shared" si="14"/>
        <v>0.03</v>
      </c>
      <c r="G60" s="2">
        <f t="shared" si="15"/>
        <v>28.945300063454098</v>
      </c>
      <c r="H60" s="2">
        <f t="shared" si="16"/>
        <v>5.2069798271798744</v>
      </c>
      <c r="I60" s="2">
        <f t="shared" si="17"/>
        <v>1.7332530178673851</v>
      </c>
      <c r="J60" s="2">
        <f t="shared" si="19"/>
        <v>13.257780512333076</v>
      </c>
      <c r="K60" s="2">
        <f t="shared" si="20"/>
        <v>7.6490739526567246</v>
      </c>
      <c r="L60" s="2">
        <f t="shared" si="21"/>
        <v>3.2072306667761801</v>
      </c>
      <c r="M60" s="2">
        <f t="shared" si="22"/>
        <v>4.1605756259353158E-2</v>
      </c>
      <c r="N60" s="2">
        <f t="shared" si="4"/>
        <v>0.04</v>
      </c>
      <c r="O60" s="2">
        <f t="shared" si="23"/>
        <v>3.0529899565586542E-2</v>
      </c>
      <c r="P60" s="2">
        <f t="shared" si="6"/>
        <v>3.2930116186270708</v>
      </c>
      <c r="Q60" s="2">
        <f t="shared" si="7"/>
        <v>7.7159902809870458</v>
      </c>
      <c r="R60" s="2">
        <f t="shared" si="8"/>
        <v>2.0345845885707696</v>
      </c>
      <c r="S60" s="2">
        <f t="shared" si="9"/>
        <v>2.0432948354505491</v>
      </c>
    </row>
    <row r="61" spans="1:19" x14ac:dyDescent="0.25">
      <c r="A61" s="1">
        <f t="shared" si="10"/>
        <v>56</v>
      </c>
      <c r="B61" s="1">
        <f t="shared" si="11"/>
        <v>0.33</v>
      </c>
      <c r="C61" s="1">
        <f t="shared" si="18"/>
        <v>0.2</v>
      </c>
      <c r="D61" s="1">
        <f t="shared" si="12"/>
        <v>0.01</v>
      </c>
      <c r="E61" s="1">
        <f t="shared" si="13"/>
        <v>0.05</v>
      </c>
      <c r="F61" s="1">
        <f t="shared" si="14"/>
        <v>0.03</v>
      </c>
      <c r="G61" s="2">
        <f t="shared" si="15"/>
        <v>30.174994973738276</v>
      </c>
      <c r="H61" s="2">
        <f t="shared" si="16"/>
        <v>5.365555971122002</v>
      </c>
      <c r="I61" s="2">
        <f t="shared" si="17"/>
        <v>1.7506725002960906</v>
      </c>
      <c r="J61" s="2">
        <f t="shared" si="19"/>
        <v>13.806154736514173</v>
      </c>
      <c r="K61" s="2">
        <f t="shared" si="20"/>
        <v>7.8862007223961896</v>
      </c>
      <c r="L61" s="2">
        <f t="shared" si="21"/>
        <v>3.2123848345556514</v>
      </c>
      <c r="M61" s="2">
        <f t="shared" si="22"/>
        <v>4.1507254589635348E-2</v>
      </c>
      <c r="N61" s="2">
        <f t="shared" si="4"/>
        <v>0.04</v>
      </c>
      <c r="O61" s="2">
        <f t="shared" si="23"/>
        <v>3.0497394014579664E-2</v>
      </c>
      <c r="P61" s="2">
        <f t="shared" si="6"/>
        <v>3.2930116186270708</v>
      </c>
      <c r="Q61" s="2">
        <f t="shared" si="7"/>
        <v>7.9509771689843731</v>
      </c>
      <c r="R61" s="2">
        <f t="shared" si="8"/>
        <v>2.0651144881363561</v>
      </c>
      <c r="S61" s="2">
        <f t="shared" si="9"/>
        <v>2.0732948354505494</v>
      </c>
    </row>
    <row r="62" spans="1:19" x14ac:dyDescent="0.25">
      <c r="A62" s="1">
        <f t="shared" si="10"/>
        <v>57</v>
      </c>
      <c r="B62" s="1">
        <f t="shared" si="11"/>
        <v>0.33</v>
      </c>
      <c r="C62" s="1">
        <f t="shared" si="18"/>
        <v>0.2</v>
      </c>
      <c r="D62" s="1">
        <f t="shared" si="12"/>
        <v>0.01</v>
      </c>
      <c r="E62" s="1">
        <f t="shared" si="13"/>
        <v>0.05</v>
      </c>
      <c r="F62" s="1">
        <f t="shared" si="14"/>
        <v>0.03</v>
      </c>
      <c r="G62" s="2">
        <f t="shared" si="15"/>
        <v>31.453833103451821</v>
      </c>
      <c r="H62" s="2">
        <f t="shared" si="16"/>
        <v>5.5289614776240326</v>
      </c>
      <c r="I62" s="2">
        <f t="shared" si="17"/>
        <v>1.7682670514337244</v>
      </c>
      <c r="J62" s="2">
        <f t="shared" si="19"/>
        <v>14.37674372809656</v>
      </c>
      <c r="K62" s="2">
        <f t="shared" si="20"/>
        <v>8.1304143039026755</v>
      </c>
      <c r="L62" s="2">
        <f t="shared" si="21"/>
        <v>3.217230367149484</v>
      </c>
      <c r="M62" s="2">
        <f t="shared" si="22"/>
        <v>4.1414891665580961E-2</v>
      </c>
      <c r="N62" s="2">
        <f t="shared" si="4"/>
        <v>0.04</v>
      </c>
      <c r="O62" s="2">
        <f t="shared" si="23"/>
        <v>3.0466914249641715E-2</v>
      </c>
      <c r="P62" s="2">
        <f t="shared" si="6"/>
        <v>3.2930116186270708</v>
      </c>
      <c r="Q62" s="2">
        <f t="shared" si="7"/>
        <v>8.193120473140846</v>
      </c>
      <c r="R62" s="2">
        <f t="shared" si="8"/>
        <v>2.0956118821509362</v>
      </c>
      <c r="S62" s="2">
        <f t="shared" si="9"/>
        <v>2.1032948354505492</v>
      </c>
    </row>
    <row r="63" spans="1:19" x14ac:dyDescent="0.25">
      <c r="A63" s="1">
        <f t="shared" si="10"/>
        <v>58</v>
      </c>
      <c r="B63" s="1">
        <f t="shared" si="11"/>
        <v>0.33</v>
      </c>
      <c r="C63" s="1">
        <f t="shared" si="18"/>
        <v>0.2</v>
      </c>
      <c r="D63" s="1">
        <f t="shared" si="12"/>
        <v>0.01</v>
      </c>
      <c r="E63" s="1">
        <f t="shared" si="13"/>
        <v>0.05</v>
      </c>
      <c r="F63" s="1">
        <f t="shared" si="14"/>
        <v>0.03</v>
      </c>
      <c r="G63" s="2">
        <f t="shared" si="15"/>
        <v>32.783841167538917</v>
      </c>
      <c r="H63" s="2">
        <f t="shared" si="16"/>
        <v>5.697343422672021</v>
      </c>
      <c r="I63" s="2">
        <f t="shared" si="17"/>
        <v>1.7860384307500623</v>
      </c>
      <c r="J63" s="2">
        <f t="shared" si="19"/>
        <v>14.970458058604242</v>
      </c>
      <c r="K63" s="2">
        <f t="shared" si="20"/>
        <v>8.3819350137484268</v>
      </c>
      <c r="L63" s="2">
        <f t="shared" si="21"/>
        <v>3.2217856214179306</v>
      </c>
      <c r="M63" s="2">
        <f t="shared" si="22"/>
        <v>4.1328273475332231E-2</v>
      </c>
      <c r="N63" s="2">
        <f t="shared" si="4"/>
        <v>0.04</v>
      </c>
      <c r="O63" s="2">
        <f t="shared" si="23"/>
        <v>3.0438330246859636E-2</v>
      </c>
      <c r="P63" s="2">
        <f t="shared" si="6"/>
        <v>3.2930116186270708</v>
      </c>
      <c r="Q63" s="2">
        <f t="shared" si="7"/>
        <v>8.4426381387753686</v>
      </c>
      <c r="R63" s="2">
        <f t="shared" si="8"/>
        <v>2.1260787964005776</v>
      </c>
      <c r="S63" s="2">
        <f t="shared" si="9"/>
        <v>2.1332948354505494</v>
      </c>
    </row>
    <row r="64" spans="1:19" x14ac:dyDescent="0.25">
      <c r="A64" s="1">
        <f t="shared" si="10"/>
        <v>59</v>
      </c>
      <c r="B64" s="1">
        <f t="shared" si="11"/>
        <v>0.33</v>
      </c>
      <c r="C64" s="1">
        <f t="shared" si="18"/>
        <v>0.2</v>
      </c>
      <c r="D64" s="1">
        <f t="shared" si="12"/>
        <v>0.01</v>
      </c>
      <c r="E64" s="1">
        <f t="shared" si="13"/>
        <v>0.05</v>
      </c>
      <c r="F64" s="1">
        <f t="shared" si="14"/>
        <v>0.03</v>
      </c>
      <c r="G64" s="2">
        <f t="shared" si="15"/>
        <v>34.167128269425319</v>
      </c>
      <c r="H64" s="2">
        <f t="shared" si="16"/>
        <v>5.8708533613826326</v>
      </c>
      <c r="I64" s="2">
        <f t="shared" si="17"/>
        <v>1.8039884153978456</v>
      </c>
      <c r="J64" s="2">
        <f t="shared" si="19"/>
        <v>15.588245344127806</v>
      </c>
      <c r="K64" s="2">
        <f t="shared" si="20"/>
        <v>8.6409897153857429</v>
      </c>
      <c r="L64" s="2">
        <f t="shared" si="21"/>
        <v>3.2260678771758329</v>
      </c>
      <c r="M64" s="2">
        <f t="shared" si="22"/>
        <v>4.1247032652006951E-2</v>
      </c>
      <c r="N64" s="2">
        <f t="shared" si="4"/>
        <v>0.04</v>
      </c>
      <c r="O64" s="2">
        <f t="shared" si="23"/>
        <v>3.0411520775162293E-2</v>
      </c>
      <c r="P64" s="2">
        <f t="shared" si="6"/>
        <v>3.2930116186270708</v>
      </c>
      <c r="Q64" s="2">
        <f t="shared" si="7"/>
        <v>8.6997547486299602</v>
      </c>
      <c r="R64" s="2">
        <f t="shared" si="8"/>
        <v>2.1565171266474374</v>
      </c>
      <c r="S64" s="2">
        <f t="shared" si="9"/>
        <v>2.1632948354505497</v>
      </c>
    </row>
    <row r="65" spans="1:19" x14ac:dyDescent="0.25">
      <c r="A65" s="1">
        <f t="shared" si="10"/>
        <v>60</v>
      </c>
      <c r="B65" s="1">
        <f t="shared" si="11"/>
        <v>0.33</v>
      </c>
      <c r="C65" s="1">
        <f t="shared" si="18"/>
        <v>0.2</v>
      </c>
      <c r="D65" s="1">
        <f t="shared" si="12"/>
        <v>0.01</v>
      </c>
      <c r="E65" s="1">
        <f t="shared" si="13"/>
        <v>0.05</v>
      </c>
      <c r="F65" s="1">
        <f t="shared" si="14"/>
        <v>0.03</v>
      </c>
      <c r="G65" s="2">
        <f t="shared" si="15"/>
        <v>35.605889258856351</v>
      </c>
      <c r="H65" s="2">
        <f t="shared" si="16"/>
        <v>6.0496474644129794</v>
      </c>
      <c r="I65" s="2">
        <f t="shared" si="17"/>
        <v>1.8221188003904973</v>
      </c>
      <c r="J65" s="2">
        <f t="shared" si="19"/>
        <v>16.231091762212372</v>
      </c>
      <c r="K65" s="2">
        <f t="shared" si="20"/>
        <v>8.9078120256121043</v>
      </c>
      <c r="L65" s="2">
        <f t="shared" si="21"/>
        <v>3.2300933986129277</v>
      </c>
      <c r="M65" s="2">
        <f t="shared" si="22"/>
        <v>4.1170826512499856E-2</v>
      </c>
      <c r="N65" s="2">
        <f t="shared" si="4"/>
        <v>0.04</v>
      </c>
      <c r="O65" s="2">
        <f t="shared" si="23"/>
        <v>3.0386372749124951E-2</v>
      </c>
      <c r="P65" s="2">
        <f t="shared" si="6"/>
        <v>3.2930116186270708</v>
      </c>
      <c r="Q65" s="2">
        <f t="shared" si="7"/>
        <v>8.9647017250093821</v>
      </c>
      <c r="R65" s="2">
        <f t="shared" si="8"/>
        <v>2.1869286474226</v>
      </c>
      <c r="S65" s="2">
        <f t="shared" si="9"/>
        <v>2.1932948354505495</v>
      </c>
    </row>
    <row r="66" spans="1:19" x14ac:dyDescent="0.25">
      <c r="A66" s="1">
        <f t="shared" si="10"/>
        <v>61</v>
      </c>
      <c r="B66" s="1">
        <f t="shared" si="11"/>
        <v>0.33</v>
      </c>
      <c r="C66" s="1">
        <f t="shared" si="18"/>
        <v>0.2</v>
      </c>
      <c r="D66" s="1">
        <f t="shared" si="12"/>
        <v>0.01</v>
      </c>
      <c r="E66" s="1">
        <f t="shared" si="13"/>
        <v>0.05</v>
      </c>
      <c r="F66" s="1">
        <f t="shared" si="14"/>
        <v>0.03</v>
      </c>
      <c r="G66" s="2">
        <f t="shared" si="15"/>
        <v>37.102408227836769</v>
      </c>
      <c r="H66" s="2">
        <f t="shared" si="16"/>
        <v>6.2338866585247521</v>
      </c>
      <c r="I66" s="2">
        <f t="shared" si="17"/>
        <v>1.8404313987816254</v>
      </c>
      <c r="J66" s="2">
        <f t="shared" si="19"/>
        <v>16.900023630317992</v>
      </c>
      <c r="K66" s="2">
        <f t="shared" si="20"/>
        <v>9.1826425269129235</v>
      </c>
      <c r="L66" s="2">
        <f t="shared" si="21"/>
        <v>3.2338774924282765</v>
      </c>
      <c r="M66" s="2">
        <f t="shared" si="22"/>
        <v>4.1099335258989692E-2</v>
      </c>
      <c r="N66" s="2">
        <f t="shared" si="4"/>
        <v>0.04</v>
      </c>
      <c r="O66" s="2">
        <f t="shared" si="23"/>
        <v>3.0362780635466598E-2</v>
      </c>
      <c r="P66" s="2">
        <f t="shared" si="6"/>
        <v>3.2930116186270708</v>
      </c>
      <c r="Q66" s="2">
        <f t="shared" si="7"/>
        <v>9.2377175380768328</v>
      </c>
      <c r="R66" s="2">
        <f t="shared" si="8"/>
        <v>2.2173150201717249</v>
      </c>
      <c r="S66" s="2">
        <f t="shared" si="9"/>
        <v>2.2232948354505497</v>
      </c>
    </row>
    <row r="67" spans="1:19" x14ac:dyDescent="0.25">
      <c r="A67" s="1">
        <f t="shared" si="10"/>
        <v>62</v>
      </c>
      <c r="B67" s="1">
        <f t="shared" si="11"/>
        <v>0.33</v>
      </c>
      <c r="C67" s="1">
        <f t="shared" si="18"/>
        <v>0.2</v>
      </c>
      <c r="D67" s="1">
        <f t="shared" si="12"/>
        <v>0.01</v>
      </c>
      <c r="E67" s="1">
        <f t="shared" si="13"/>
        <v>0.05</v>
      </c>
      <c r="F67" s="1">
        <f t="shared" si="14"/>
        <v>0.03</v>
      </c>
      <c r="G67" s="2">
        <f t="shared" si="15"/>
        <v>38.659062150202942</v>
      </c>
      <c r="H67" s="2">
        <f t="shared" si="16"/>
        <v>6.4237367714291702</v>
      </c>
      <c r="I67" s="2">
        <f t="shared" si="17"/>
        <v>1.8589280418463296</v>
      </c>
      <c r="J67" s="2">
        <f t="shared" si="19"/>
        <v>17.596109048393146</v>
      </c>
      <c r="K67" s="2">
        <f t="shared" si="20"/>
        <v>9.4657289858924774</v>
      </c>
      <c r="L67" s="2">
        <f t="shared" si="21"/>
        <v>3.2374345628271723</v>
      </c>
      <c r="M67" s="2">
        <f t="shared" si="22"/>
        <v>4.1032260327612632E-2</v>
      </c>
      <c r="N67" s="2">
        <f t="shared" si="4"/>
        <v>0.04</v>
      </c>
      <c r="O67" s="2">
        <f t="shared" si="23"/>
        <v>3.0340645908112168E-2</v>
      </c>
      <c r="P67" s="2">
        <f t="shared" si="6"/>
        <v>3.2930116186270708</v>
      </c>
      <c r="Q67" s="2">
        <f t="shared" si="7"/>
        <v>9.5190479204931915</v>
      </c>
      <c r="R67" s="2">
        <f t="shared" si="8"/>
        <v>2.2476778008071916</v>
      </c>
      <c r="S67" s="2">
        <f t="shared" si="9"/>
        <v>2.25329483545055</v>
      </c>
    </row>
    <row r="68" spans="1:19" x14ac:dyDescent="0.25">
      <c r="A68" s="1">
        <f t="shared" si="10"/>
        <v>63</v>
      </c>
      <c r="B68" s="1">
        <f t="shared" si="11"/>
        <v>0.33</v>
      </c>
      <c r="C68" s="1">
        <f t="shared" si="18"/>
        <v>0.2</v>
      </c>
      <c r="D68" s="1">
        <f t="shared" si="12"/>
        <v>0.01</v>
      </c>
      <c r="E68" s="1">
        <f t="shared" si="13"/>
        <v>0.05</v>
      </c>
      <c r="F68" s="1">
        <f t="shared" si="14"/>
        <v>0.03</v>
      </c>
      <c r="G68" s="2">
        <f t="shared" si="15"/>
        <v>40.278324670592873</v>
      </c>
      <c r="H68" s="2">
        <f t="shared" si="16"/>
        <v>6.6193686810431149</v>
      </c>
      <c r="I68" s="2">
        <f t="shared" si="17"/>
        <v>1.8776105792643305</v>
      </c>
      <c r="J68" s="2">
        <f t="shared" si="19"/>
        <v>18.320459608202988</v>
      </c>
      <c r="K68" s="2">
        <f t="shared" si="20"/>
        <v>9.7573265780070084</v>
      </c>
      <c r="L68" s="2">
        <f t="shared" si="21"/>
        <v>3.2407781635258965</v>
      </c>
      <c r="M68" s="2">
        <f t="shared" si="22"/>
        <v>4.0969322870465508E-2</v>
      </c>
      <c r="N68" s="2">
        <f t="shared" si="4"/>
        <v>0.04</v>
      </c>
      <c r="O68" s="2">
        <f t="shared" si="23"/>
        <v>3.0319876547253616E-2</v>
      </c>
      <c r="P68" s="2">
        <f t="shared" si="6"/>
        <v>3.2930116186270708</v>
      </c>
      <c r="Q68" s="2">
        <f t="shared" si="7"/>
        <v>9.8089460885930055</v>
      </c>
      <c r="R68" s="2">
        <f t="shared" si="8"/>
        <v>2.2780184467153037</v>
      </c>
      <c r="S68" s="2">
        <f t="shared" si="9"/>
        <v>2.2832948354505498</v>
      </c>
    </row>
    <row r="69" spans="1:19" x14ac:dyDescent="0.25">
      <c r="A69" s="1">
        <f t="shared" si="10"/>
        <v>64</v>
      </c>
      <c r="B69" s="1">
        <f t="shared" si="11"/>
        <v>0.33</v>
      </c>
      <c r="C69" s="1">
        <f t="shared" si="18"/>
        <v>0.2</v>
      </c>
      <c r="D69" s="1">
        <f t="shared" si="12"/>
        <v>0.01</v>
      </c>
      <c r="E69" s="1">
        <f t="shared" si="13"/>
        <v>0.05</v>
      </c>
      <c r="F69" s="1">
        <f t="shared" si="14"/>
        <v>0.03</v>
      </c>
      <c r="G69" s="2">
        <f t="shared" si="15"/>
        <v>41.962770048823707</v>
      </c>
      <c r="H69" s="2">
        <f t="shared" si="16"/>
        <v>6.8209584692907894</v>
      </c>
      <c r="I69" s="2">
        <f t="shared" si="17"/>
        <v>1.8964808793049384</v>
      </c>
      <c r="J69" s="2">
        <f t="shared" ref="J69:J100" si="24">G69^B69*(H69*I69)^(1-B69)</f>
        <v>19.074232172159611</v>
      </c>
      <c r="K69" s="2">
        <f t="shared" ref="K69:K100" si="25">J69/I69</f>
        <v>10.057698118818013</v>
      </c>
      <c r="L69" s="2">
        <f t="shared" ref="L69:L104" si="26">G69/(H69*I69)</f>
        <v>3.243921046906193</v>
      </c>
      <c r="M69" s="2">
        <f t="shared" ref="M69:M100" si="27">C69*(1/L69)^(1-B69)-E69</f>
        <v>4.0910262358594227E-2</v>
      </c>
      <c r="N69" s="2">
        <f t="shared" si="4"/>
        <v>0.04</v>
      </c>
      <c r="O69" s="2">
        <f t="shared" ref="O69:O100" si="28">B69*(M69-F69-D69)+F69</f>
        <v>3.0300386578336093E-2</v>
      </c>
      <c r="P69" s="2">
        <f t="shared" si="6"/>
        <v>3.2930116186270708</v>
      </c>
      <c r="Q69" s="2">
        <f t="shared" si="7"/>
        <v>10.10767297029628</v>
      </c>
      <c r="R69" s="2">
        <f t="shared" si="8"/>
        <v>2.3083383232625576</v>
      </c>
      <c r="S69" s="2">
        <f t="shared" si="9"/>
        <v>2.31329483545055</v>
      </c>
    </row>
    <row r="70" spans="1:19" x14ac:dyDescent="0.25">
      <c r="A70" s="1">
        <f t="shared" si="10"/>
        <v>65</v>
      </c>
      <c r="B70" s="1">
        <f t="shared" si="11"/>
        <v>0.33</v>
      </c>
      <c r="C70" s="1">
        <f t="shared" si="18"/>
        <v>0.2</v>
      </c>
      <c r="D70" s="1">
        <f t="shared" si="12"/>
        <v>0.01</v>
      </c>
      <c r="E70" s="1">
        <f t="shared" si="13"/>
        <v>0.05</v>
      </c>
      <c r="F70" s="1">
        <f t="shared" si="14"/>
        <v>0.03</v>
      </c>
      <c r="G70" s="2">
        <f t="shared" si="15"/>
        <v>43.715077265939421</v>
      </c>
      <c r="H70" s="2">
        <f t="shared" si="16"/>
        <v>7.0286875805893345</v>
      </c>
      <c r="I70" s="2">
        <f t="shared" si="17"/>
        <v>1.9155408290138827</v>
      </c>
      <c r="J70" s="2">
        <f t="shared" si="24"/>
        <v>19.858630724511336</v>
      </c>
      <c r="K70" s="2">
        <f t="shared" si="25"/>
        <v>10.367114301987773</v>
      </c>
      <c r="L70" s="2">
        <f t="shared" si="26"/>
        <v>3.2468752104574041</v>
      </c>
      <c r="M70" s="2">
        <f t="shared" si="27"/>
        <v>4.0854835294934652E-2</v>
      </c>
      <c r="N70" s="2">
        <f t="shared" ref="N70:N104" si="29">F70+D70</f>
        <v>0.04</v>
      </c>
      <c r="O70" s="2">
        <f t="shared" si="28"/>
        <v>3.0282095647328436E-2</v>
      </c>
      <c r="P70" s="2">
        <f t="shared" ref="P70:P104" si="30">(C70/(D70+E70+F70))^(1/(1-B70))</f>
        <v>3.2930116186270708</v>
      </c>
      <c r="Q70" s="2">
        <f t="shared" ref="Q70:Q104" si="31">P70^B70*H70</f>
        <v>10.415497439961213</v>
      </c>
      <c r="R70" s="2">
        <f t="shared" ref="R70:R104" si="32">LN(K70)</f>
        <v>2.3386387098408936</v>
      </c>
      <c r="S70" s="2">
        <f t="shared" ref="S70:S104" si="33">LN(Q70)</f>
        <v>2.3432948354505498</v>
      </c>
    </row>
    <row r="71" spans="1:19" x14ac:dyDescent="0.25">
      <c r="A71" s="1">
        <f t="shared" ref="A71:A104" si="34">A70+1</f>
        <v>66</v>
      </c>
      <c r="B71" s="1">
        <f t="shared" ref="B71:B104" si="35">B70</f>
        <v>0.33</v>
      </c>
      <c r="C71" s="1">
        <f t="shared" ref="C71:C104" si="36">C70</f>
        <v>0.2</v>
      </c>
      <c r="D71" s="1">
        <f t="shared" ref="D71:D104" si="37">D70</f>
        <v>0.01</v>
      </c>
      <c r="E71" s="1">
        <f t="shared" ref="E71:E104" si="38">E70</f>
        <v>0.05</v>
      </c>
      <c r="F71" s="1">
        <f t="shared" ref="F71:F104" si="39">F70</f>
        <v>0.03</v>
      </c>
      <c r="G71" s="2">
        <f t="shared" ref="G71:G104" si="40">G70*EXP(M70)</f>
        <v>45.538034298454143</v>
      </c>
      <c r="H71" s="2">
        <f t="shared" ref="H71:H104" si="41">H70*EXP(F71)</f>
        <v>7.2427429851610556</v>
      </c>
      <c r="I71" s="2">
        <f t="shared" ref="I71:I104" si="42">I70*EXP(D71)</f>
        <v>1.9347923344020177</v>
      </c>
      <c r="J71" s="2">
        <f t="shared" si="24"/>
        <v>20.674908297863031</v>
      </c>
      <c r="K71" s="2">
        <f t="shared" si="25"/>
        <v>10.685853944244089</v>
      </c>
      <c r="L71" s="2">
        <f t="shared" si="26"/>
        <v>3.2496519406399433</v>
      </c>
      <c r="M71" s="2">
        <f t="shared" si="27"/>
        <v>4.0802814027327813E-2</v>
      </c>
      <c r="N71" s="2">
        <f t="shared" si="29"/>
        <v>0.04</v>
      </c>
      <c r="O71" s="2">
        <f t="shared" si="28"/>
        <v>3.0264928629018178E-2</v>
      </c>
      <c r="P71" s="2">
        <f t="shared" si="30"/>
        <v>3.2930116186270708</v>
      </c>
      <c r="Q71" s="2">
        <f t="shared" si="31"/>
        <v>10.732696560389281</v>
      </c>
      <c r="R71" s="2">
        <f t="shared" si="32"/>
        <v>2.368920805488222</v>
      </c>
      <c r="S71" s="2">
        <f t="shared" si="33"/>
        <v>2.3732948354505501</v>
      </c>
    </row>
    <row r="72" spans="1:19" x14ac:dyDescent="0.25">
      <c r="A72" s="1">
        <f t="shared" si="34"/>
        <v>67</v>
      </c>
      <c r="B72" s="1">
        <f t="shared" si="35"/>
        <v>0.33</v>
      </c>
      <c r="C72" s="1">
        <f t="shared" si="36"/>
        <v>0.2</v>
      </c>
      <c r="D72" s="1">
        <f t="shared" si="37"/>
        <v>0.01</v>
      </c>
      <c r="E72" s="1">
        <f t="shared" si="38"/>
        <v>0.05</v>
      </c>
      <c r="F72" s="1">
        <f t="shared" si="39"/>
        <v>0.03</v>
      </c>
      <c r="G72" s="2">
        <f t="shared" si="40"/>
        <v>47.434542567589403</v>
      </c>
      <c r="H72" s="2">
        <f t="shared" si="41"/>
        <v>7.46331734731924</v>
      </c>
      <c r="I72" s="2">
        <f t="shared" si="42"/>
        <v>1.9542373206359254</v>
      </c>
      <c r="J72" s="2">
        <f t="shared" si="24"/>
        <v>21.524368978118648</v>
      </c>
      <c r="K72" s="2">
        <f t="shared" si="25"/>
        <v>11.014204237545949</v>
      </c>
      <c r="L72" s="2">
        <f t="shared" si="26"/>
        <v>3.2522618542992938</v>
      </c>
      <c r="M72" s="2">
        <f t="shared" si="27"/>
        <v>4.0753985652749208E-2</v>
      </c>
      <c r="N72" s="2">
        <f t="shared" si="29"/>
        <v>0.04</v>
      </c>
      <c r="O72" s="2">
        <f t="shared" si="28"/>
        <v>3.024881526540724E-2</v>
      </c>
      <c r="P72" s="2">
        <f t="shared" si="30"/>
        <v>3.2930116186270708</v>
      </c>
      <c r="Q72" s="2">
        <f t="shared" si="31"/>
        <v>11.059555832200452</v>
      </c>
      <c r="R72" s="2">
        <f t="shared" si="32"/>
        <v>2.3991857341172409</v>
      </c>
      <c r="S72" s="2">
        <f t="shared" si="33"/>
        <v>2.4032948354505503</v>
      </c>
    </row>
    <row r="73" spans="1:19" x14ac:dyDescent="0.25">
      <c r="A73" s="1">
        <f t="shared" si="34"/>
        <v>68</v>
      </c>
      <c r="B73" s="1">
        <f t="shared" si="35"/>
        <v>0.33</v>
      </c>
      <c r="C73" s="1">
        <f t="shared" si="36"/>
        <v>0.2</v>
      </c>
      <c r="D73" s="1">
        <f t="shared" si="37"/>
        <v>0.01</v>
      </c>
      <c r="E73" s="1">
        <f t="shared" si="38"/>
        <v>0.05</v>
      </c>
      <c r="F73" s="1">
        <f t="shared" si="39"/>
        <v>0.03</v>
      </c>
      <c r="G73" s="2">
        <f t="shared" si="40"/>
        <v>49.407621570586983</v>
      </c>
      <c r="H73" s="2">
        <f t="shared" si="41"/>
        <v>7.6906091988790459</v>
      </c>
      <c r="I73" s="2">
        <f t="shared" si="42"/>
        <v>1.9738777322304331</v>
      </c>
      <c r="J73" s="2">
        <f t="shared" si="24"/>
        <v>22.408369991062191</v>
      </c>
      <c r="K73" s="2">
        <f t="shared" si="25"/>
        <v>11.352461008687344</v>
      </c>
      <c r="L73" s="2">
        <f t="shared" si="26"/>
        <v>3.2547149377550713</v>
      </c>
      <c r="M73" s="2">
        <f t="shared" si="27"/>
        <v>4.0708151004792345E-2</v>
      </c>
      <c r="N73" s="2">
        <f t="shared" si="29"/>
        <v>0.04</v>
      </c>
      <c r="O73" s="2">
        <f t="shared" si="28"/>
        <v>3.0233689831581471E-2</v>
      </c>
      <c r="P73" s="2">
        <f t="shared" si="30"/>
        <v>3.2930116186270708</v>
      </c>
      <c r="Q73" s="2">
        <f t="shared" si="31"/>
        <v>11.396369450803016</v>
      </c>
      <c r="R73" s="2">
        <f t="shared" si="32"/>
        <v>2.4294345493826479</v>
      </c>
      <c r="S73" s="2">
        <f t="shared" si="33"/>
        <v>2.4332948354505506</v>
      </c>
    </row>
    <row r="74" spans="1:19" x14ac:dyDescent="0.25">
      <c r="A74" s="1">
        <f t="shared" si="34"/>
        <v>69</v>
      </c>
      <c r="B74" s="1">
        <f t="shared" si="35"/>
        <v>0.33</v>
      </c>
      <c r="C74" s="1">
        <f t="shared" si="36"/>
        <v>0.2</v>
      </c>
      <c r="D74" s="1">
        <f t="shared" si="37"/>
        <v>0.01</v>
      </c>
      <c r="E74" s="1">
        <f t="shared" si="38"/>
        <v>0.05</v>
      </c>
      <c r="F74" s="1">
        <f t="shared" si="39"/>
        <v>0.03</v>
      </c>
      <c r="G74" s="2">
        <f t="shared" si="40"/>
        <v>51.460413701473449</v>
      </c>
      <c r="H74" s="2">
        <f t="shared" si="41"/>
        <v>7.9248231178495372</v>
      </c>
      <c r="I74" s="2">
        <f t="shared" si="42"/>
        <v>1.9937155332430674</v>
      </c>
      <c r="J74" s="2">
        <f t="shared" si="24"/>
        <v>23.328323873922891</v>
      </c>
      <c r="K74" s="2">
        <f t="shared" si="25"/>
        <v>11.700928986582147</v>
      </c>
      <c r="L74" s="2">
        <f t="shared" si="26"/>
        <v>3.2570205836849428</v>
      </c>
      <c r="M74" s="2">
        <f t="shared" si="27"/>
        <v>4.0665123717242666E-2</v>
      </c>
      <c r="N74" s="2">
        <f t="shared" si="29"/>
        <v>0.04</v>
      </c>
      <c r="O74" s="2">
        <f t="shared" si="28"/>
        <v>3.0219490826690079E-2</v>
      </c>
      <c r="P74" s="2">
        <f t="shared" si="30"/>
        <v>3.2930116186270708</v>
      </c>
      <c r="Q74" s="2">
        <f t="shared" si="31"/>
        <v>11.743440571189319</v>
      </c>
      <c r="R74" s="2">
        <f t="shared" si="32"/>
        <v>2.4596682392142291</v>
      </c>
      <c r="S74" s="2">
        <f t="shared" si="33"/>
        <v>2.4632948354505504</v>
      </c>
    </row>
    <row r="75" spans="1:19" x14ac:dyDescent="0.25">
      <c r="A75" s="1">
        <f t="shared" si="34"/>
        <v>70</v>
      </c>
      <c r="B75" s="1">
        <f t="shared" si="35"/>
        <v>0.33</v>
      </c>
      <c r="C75" s="1">
        <f t="shared" si="36"/>
        <v>0.2</v>
      </c>
      <c r="D75" s="1">
        <f t="shared" si="37"/>
        <v>0.01</v>
      </c>
      <c r="E75" s="1">
        <f t="shared" si="38"/>
        <v>0.05</v>
      </c>
      <c r="F75" s="1">
        <f t="shared" si="39"/>
        <v>0.03</v>
      </c>
      <c r="G75" s="2">
        <f t="shared" si="40"/>
        <v>53.596189268958462</v>
      </c>
      <c r="H75" s="2">
        <f t="shared" si="41"/>
        <v>8.1661699125677014</v>
      </c>
      <c r="I75" s="2">
        <f t="shared" si="42"/>
        <v>2.0137527074704611</v>
      </c>
      <c r="J75" s="2">
        <f t="shared" si="24"/>
        <v>24.285700735405747</v>
      </c>
      <c r="K75" s="2">
        <f t="shared" si="25"/>
        <v>12.059922077478813</v>
      </c>
      <c r="L75" s="2">
        <f t="shared" si="26"/>
        <v>3.2591876259184036</v>
      </c>
      <c r="M75" s="2">
        <f t="shared" si="27"/>
        <v>4.0624729357284395E-2</v>
      </c>
      <c r="N75" s="2">
        <f t="shared" si="29"/>
        <v>0.04</v>
      </c>
      <c r="O75" s="2">
        <f t="shared" si="28"/>
        <v>3.0206160687903851E-2</v>
      </c>
      <c r="P75" s="2">
        <f t="shared" si="30"/>
        <v>3.2930116186270708</v>
      </c>
      <c r="Q75" s="2">
        <f t="shared" si="31"/>
        <v>12.101081580795713</v>
      </c>
      <c r="R75" s="2">
        <f t="shared" si="32"/>
        <v>2.4898877300409197</v>
      </c>
      <c r="S75" s="2">
        <f t="shared" si="33"/>
        <v>2.4932948354505506</v>
      </c>
    </row>
    <row r="76" spans="1:19" x14ac:dyDescent="0.25">
      <c r="A76" s="1">
        <f t="shared" si="34"/>
        <v>71</v>
      </c>
      <c r="B76" s="1">
        <f t="shared" si="35"/>
        <v>0.33</v>
      </c>
      <c r="C76" s="1">
        <f t="shared" si="36"/>
        <v>0.2</v>
      </c>
      <c r="D76" s="1">
        <f t="shared" si="37"/>
        <v>0.01</v>
      </c>
      <c r="E76" s="1">
        <f t="shared" si="38"/>
        <v>0.05</v>
      </c>
      <c r="F76" s="1">
        <f t="shared" si="39"/>
        <v>0.03</v>
      </c>
      <c r="G76" s="2">
        <f t="shared" si="40"/>
        <v>55.818351719466662</v>
      </c>
      <c r="H76" s="2">
        <f t="shared" si="41"/>
        <v>8.4148668114401826</v>
      </c>
      <c r="I76" s="2">
        <f t="shared" si="42"/>
        <v>2.033991258646735</v>
      </c>
      <c r="J76" s="2">
        <f t="shared" si="24"/>
        <v>25.28203060780961</v>
      </c>
      <c r="K76" s="2">
        <f t="shared" si="25"/>
        <v>12.429763648360206</v>
      </c>
      <c r="L76" s="2">
        <f t="shared" si="26"/>
        <v>3.2612243722505836</v>
      </c>
      <c r="M76" s="2">
        <f t="shared" si="27"/>
        <v>4.0586804622510936E-2</v>
      </c>
      <c r="N76" s="2">
        <f t="shared" si="29"/>
        <v>0.04</v>
      </c>
      <c r="O76" s="2">
        <f t="shared" si="28"/>
        <v>3.0193645525428608E-2</v>
      </c>
      <c r="P76" s="2">
        <f t="shared" si="30"/>
        <v>3.2930116186270708</v>
      </c>
      <c r="Q76" s="2">
        <f t="shared" si="31"/>
        <v>12.469614380672333</v>
      </c>
      <c r="R76" s="2">
        <f t="shared" si="32"/>
        <v>2.5200938907288233</v>
      </c>
      <c r="S76" s="2">
        <f t="shared" si="33"/>
        <v>2.5232948354505504</v>
      </c>
    </row>
    <row r="77" spans="1:19" x14ac:dyDescent="0.25">
      <c r="A77" s="1">
        <f t="shared" si="34"/>
        <v>72</v>
      </c>
      <c r="B77" s="1">
        <f t="shared" si="35"/>
        <v>0.33</v>
      </c>
      <c r="C77" s="1">
        <f t="shared" si="36"/>
        <v>0.2</v>
      </c>
      <c r="D77" s="1">
        <f t="shared" si="37"/>
        <v>0.01</v>
      </c>
      <c r="E77" s="1">
        <f t="shared" si="38"/>
        <v>0.05</v>
      </c>
      <c r="F77" s="1">
        <f t="shared" si="39"/>
        <v>0.03</v>
      </c>
      <c r="G77" s="2">
        <f t="shared" si="40"/>
        <v>58.130443073634041</v>
      </c>
      <c r="H77" s="2">
        <f t="shared" si="41"/>
        <v>8.6711376584635111</v>
      </c>
      <c r="I77" s="2">
        <f t="shared" si="42"/>
        <v>2.0544332106438716</v>
      </c>
      <c r="J77" s="2">
        <f t="shared" si="24"/>
        <v>26.318905895001652</v>
      </c>
      <c r="K77" s="2">
        <f t="shared" si="25"/>
        <v>12.810786818790351</v>
      </c>
      <c r="L77" s="2">
        <f t="shared" si="26"/>
        <v>3.2631386353815621</v>
      </c>
      <c r="M77" s="2">
        <f t="shared" si="27"/>
        <v>4.0551196596466346E-2</v>
      </c>
      <c r="N77" s="2">
        <f t="shared" si="29"/>
        <v>0.04</v>
      </c>
      <c r="O77" s="2">
        <f t="shared" si="28"/>
        <v>3.0181894876833894E-2</v>
      </c>
      <c r="P77" s="2">
        <f t="shared" si="30"/>
        <v>3.2930116186270708</v>
      </c>
      <c r="Q77" s="2">
        <f t="shared" si="31"/>
        <v>12.849370675215782</v>
      </c>
      <c r="R77" s="2">
        <f t="shared" si="32"/>
        <v>2.5502875362542525</v>
      </c>
      <c r="S77" s="2">
        <f t="shared" si="33"/>
        <v>2.5532948354505507</v>
      </c>
    </row>
    <row r="78" spans="1:19" x14ac:dyDescent="0.25">
      <c r="A78" s="1">
        <f t="shared" si="34"/>
        <v>73</v>
      </c>
      <c r="B78" s="1">
        <f t="shared" si="35"/>
        <v>0.33</v>
      </c>
      <c r="C78" s="1">
        <f t="shared" si="36"/>
        <v>0.2</v>
      </c>
      <c r="D78" s="1">
        <f t="shared" si="37"/>
        <v>0.01</v>
      </c>
      <c r="E78" s="1">
        <f t="shared" si="38"/>
        <v>0.05</v>
      </c>
      <c r="F78" s="1">
        <f t="shared" si="39"/>
        <v>0.03</v>
      </c>
      <c r="G78" s="2">
        <f t="shared" si="40"/>
        <v>60.536149584942862</v>
      </c>
      <c r="H78" s="2">
        <f t="shared" si="41"/>
        <v>8.9352131146988079</v>
      </c>
      <c r="I78" s="2">
        <f t="shared" si="42"/>
        <v>2.075080607674106</v>
      </c>
      <c r="J78" s="2">
        <f t="shared" si="24"/>
        <v>27.397983920170041</v>
      </c>
      <c r="K78" s="2">
        <f t="shared" si="25"/>
        <v>13.203334761476857</v>
      </c>
      <c r="L78" s="2">
        <f t="shared" si="26"/>
        <v>3.2649377620818893</v>
      </c>
      <c r="M78" s="2">
        <f t="shared" si="27"/>
        <v>4.0517762057944759E-2</v>
      </c>
      <c r="N78" s="2">
        <f t="shared" si="29"/>
        <v>0.04</v>
      </c>
      <c r="O78" s="2">
        <f t="shared" si="28"/>
        <v>3.017086147912177E-2</v>
      </c>
      <c r="P78" s="2">
        <f t="shared" si="30"/>
        <v>3.2930116186270708</v>
      </c>
      <c r="Q78" s="2">
        <f t="shared" si="31"/>
        <v>13.240692270725468</v>
      </c>
      <c r="R78" s="2">
        <f t="shared" si="32"/>
        <v>2.5804694311310863</v>
      </c>
      <c r="S78" s="2">
        <f t="shared" si="33"/>
        <v>2.5832948354505509</v>
      </c>
    </row>
    <row r="79" spans="1:19" x14ac:dyDescent="0.25">
      <c r="A79" s="1">
        <f t="shared" si="34"/>
        <v>74</v>
      </c>
      <c r="B79" s="1">
        <f t="shared" si="35"/>
        <v>0.33</v>
      </c>
      <c r="C79" s="1">
        <f t="shared" si="36"/>
        <v>0.2</v>
      </c>
      <c r="D79" s="1">
        <f t="shared" si="37"/>
        <v>0.01</v>
      </c>
      <c r="E79" s="1">
        <f t="shared" si="38"/>
        <v>0.05</v>
      </c>
      <c r="F79" s="1">
        <f t="shared" si="39"/>
        <v>0.03</v>
      </c>
      <c r="G79" s="2">
        <f t="shared" si="40"/>
        <v>63.039307629526874</v>
      </c>
      <c r="H79" s="2">
        <f t="shared" si="41"/>
        <v>9.2073308658823123</v>
      </c>
      <c r="I79" s="2">
        <f t="shared" si="42"/>
        <v>2.0959355144943475</v>
      </c>
      <c r="J79" s="2">
        <f t="shared" si="24"/>
        <v>28.520989577435891</v>
      </c>
      <c r="K79" s="2">
        <f t="shared" si="25"/>
        <v>13.607761011825161</v>
      </c>
      <c r="L79" s="2">
        <f t="shared" si="26"/>
        <v>3.2666286606804418</v>
      </c>
      <c r="M79" s="2">
        <f t="shared" si="27"/>
        <v>4.0486366839717611E-2</v>
      </c>
      <c r="N79" s="2">
        <f t="shared" si="29"/>
        <v>0.04</v>
      </c>
      <c r="O79" s="2">
        <f t="shared" si="28"/>
        <v>3.0160501057106812E-2</v>
      </c>
      <c r="P79" s="2">
        <f t="shared" si="30"/>
        <v>3.2930116186270708</v>
      </c>
      <c r="Q79" s="2">
        <f t="shared" si="31"/>
        <v>13.643931383052346</v>
      </c>
      <c r="R79" s="2">
        <f t="shared" si="32"/>
        <v>2.6106402926102086</v>
      </c>
      <c r="S79" s="2">
        <f t="shared" si="33"/>
        <v>2.6132948354505507</v>
      </c>
    </row>
    <row r="80" spans="1:19" x14ac:dyDescent="0.25">
      <c r="A80" s="1">
        <f t="shared" si="34"/>
        <v>75</v>
      </c>
      <c r="B80" s="1">
        <f t="shared" si="35"/>
        <v>0.33</v>
      </c>
      <c r="C80" s="1">
        <f t="shared" si="36"/>
        <v>0.2</v>
      </c>
      <c r="D80" s="1">
        <f t="shared" si="37"/>
        <v>0.01</v>
      </c>
      <c r="E80" s="1">
        <f t="shared" si="38"/>
        <v>0.05</v>
      </c>
      <c r="F80" s="1">
        <f t="shared" si="39"/>
        <v>0.03</v>
      </c>
      <c r="G80" s="2">
        <f t="shared" si="40"/>
        <v>65.643909836550336</v>
      </c>
      <c r="H80" s="2">
        <f t="shared" si="41"/>
        <v>9.4877358363585902</v>
      </c>
      <c r="I80" s="2">
        <f t="shared" si="42"/>
        <v>2.117000016612657</v>
      </c>
      <c r="J80" s="2">
        <f t="shared" si="24"/>
        <v>29.689718091571109</v>
      </c>
      <c r="K80" s="2">
        <f t="shared" si="25"/>
        <v>14.024429786768099</v>
      </c>
      <c r="L80" s="2">
        <f t="shared" si="26"/>
        <v>3.2682178269662332</v>
      </c>
      <c r="M80" s="2">
        <f t="shared" si="27"/>
        <v>4.0456885232756132E-2</v>
      </c>
      <c r="N80" s="2">
        <f t="shared" si="29"/>
        <v>0.04</v>
      </c>
      <c r="O80" s="2">
        <f t="shared" si="28"/>
        <v>3.0150772126809524E-2</v>
      </c>
      <c r="P80" s="2">
        <f t="shared" si="30"/>
        <v>3.2930116186270708</v>
      </c>
      <c r="Q80" s="2">
        <f t="shared" si="31"/>
        <v>14.059450954616969</v>
      </c>
      <c r="R80" s="2">
        <f t="shared" si="32"/>
        <v>2.6408007936673146</v>
      </c>
      <c r="S80" s="2">
        <f t="shared" si="33"/>
        <v>2.643294835450551</v>
      </c>
    </row>
    <row r="81" spans="1:19" x14ac:dyDescent="0.25">
      <c r="A81" s="1">
        <f t="shared" si="34"/>
        <v>76</v>
      </c>
      <c r="B81" s="1">
        <f t="shared" si="35"/>
        <v>0.33</v>
      </c>
      <c r="C81" s="1">
        <f t="shared" si="36"/>
        <v>0.2</v>
      </c>
      <c r="D81" s="1">
        <f t="shared" si="37"/>
        <v>0.01</v>
      </c>
      <c r="E81" s="1">
        <f t="shared" si="38"/>
        <v>0.05</v>
      </c>
      <c r="F81" s="1">
        <f t="shared" si="39"/>
        <v>0.03</v>
      </c>
      <c r="G81" s="2">
        <f t="shared" si="40"/>
        <v>68.35411146895072</v>
      </c>
      <c r="H81" s="2">
        <f t="shared" si="41"/>
        <v>9.7766804095289714</v>
      </c>
      <c r="I81" s="2">
        <f t="shared" si="42"/>
        <v>2.1382762204968007</v>
      </c>
      <c r="J81" s="2">
        <f t="shared" si="24"/>
        <v>30.906037890241862</v>
      </c>
      <c r="K81" s="2">
        <f t="shared" si="25"/>
        <v>14.453716313162406</v>
      </c>
      <c r="L81" s="2">
        <f t="shared" si="26"/>
        <v>3.2697113685913801</v>
      </c>
      <c r="M81" s="2">
        <f t="shared" si="27"/>
        <v>4.0429199432372637E-2</v>
      </c>
      <c r="N81" s="2">
        <f t="shared" si="29"/>
        <v>0.04</v>
      </c>
      <c r="O81" s="2">
        <f t="shared" si="28"/>
        <v>3.0141635812682969E-2</v>
      </c>
      <c r="P81" s="2">
        <f t="shared" si="30"/>
        <v>3.2930116186270708</v>
      </c>
      <c r="Q81" s="2">
        <f t="shared" si="31"/>
        <v>14.487624981082156</v>
      </c>
      <c r="R81" s="2">
        <f t="shared" si="32"/>
        <v>2.6709515657941245</v>
      </c>
      <c r="S81" s="2">
        <f t="shared" si="33"/>
        <v>2.6732948354505508</v>
      </c>
    </row>
    <row r="82" spans="1:19" x14ac:dyDescent="0.25">
      <c r="A82" s="1">
        <f t="shared" si="34"/>
        <v>77</v>
      </c>
      <c r="B82" s="1">
        <f t="shared" si="35"/>
        <v>0.33</v>
      </c>
      <c r="C82" s="1">
        <f t="shared" si="36"/>
        <v>0.2</v>
      </c>
      <c r="D82" s="1">
        <f t="shared" si="37"/>
        <v>0.01</v>
      </c>
      <c r="E82" s="1">
        <f t="shared" si="38"/>
        <v>0.05</v>
      </c>
      <c r="F82" s="1">
        <f t="shared" si="39"/>
        <v>0.03</v>
      </c>
      <c r="G82" s="2">
        <f t="shared" si="40"/>
        <v>71.174237064737198</v>
      </c>
      <c r="H82" s="2">
        <f t="shared" si="41"/>
        <v>10.074424655013656</v>
      </c>
      <c r="I82" s="2">
        <f t="shared" si="42"/>
        <v>2.1597662537848965</v>
      </c>
      <c r="J82" s="2">
        <f t="shared" si="24"/>
        <v>32.171893593376396</v>
      </c>
      <c r="K82" s="2">
        <f t="shared" si="25"/>
        <v>14.896007166051673</v>
      </c>
      <c r="L82" s="2">
        <f t="shared" si="26"/>
        <v>3.2711150280581771</v>
      </c>
      <c r="M82" s="2">
        <f t="shared" si="27"/>
        <v>4.040319902302332E-2</v>
      </c>
      <c r="N82" s="2">
        <f t="shared" si="29"/>
        <v>0.04</v>
      </c>
      <c r="O82" s="2">
        <f t="shared" si="28"/>
        <v>3.0133055677597696E-2</v>
      </c>
      <c r="P82" s="2">
        <f t="shared" si="30"/>
        <v>3.2930116186270708</v>
      </c>
      <c r="Q82" s="2">
        <f t="shared" si="31"/>
        <v>14.928838847974344</v>
      </c>
      <c r="R82" s="2">
        <f t="shared" si="32"/>
        <v>2.7010932016068079</v>
      </c>
      <c r="S82" s="2">
        <f t="shared" si="33"/>
        <v>2.703294835450551</v>
      </c>
    </row>
    <row r="83" spans="1:19" x14ac:dyDescent="0.25">
      <c r="A83" s="1">
        <f t="shared" si="34"/>
        <v>78</v>
      </c>
      <c r="B83" s="1">
        <f t="shared" si="35"/>
        <v>0.33</v>
      </c>
      <c r="C83" s="1">
        <f t="shared" si="36"/>
        <v>0.2</v>
      </c>
      <c r="D83" s="1">
        <f t="shared" si="37"/>
        <v>0.01</v>
      </c>
      <c r="E83" s="1">
        <f t="shared" si="38"/>
        <v>0.05</v>
      </c>
      <c r="F83" s="1">
        <f t="shared" si="39"/>
        <v>0.03</v>
      </c>
      <c r="G83" s="2">
        <f t="shared" si="40"/>
        <v>74.108787349455483</v>
      </c>
      <c r="H83" s="2">
        <f t="shared" si="41"/>
        <v>10.381236562731917</v>
      </c>
      <c r="I83" s="2">
        <f t="shared" si="42"/>
        <v>2.1814722654981824</v>
      </c>
      <c r="J83" s="2">
        <f t="shared" si="24"/>
        <v>33.489309124443949</v>
      </c>
      <c r="K83" s="2">
        <f t="shared" si="25"/>
        <v>15.351700617104111</v>
      </c>
      <c r="L83" s="2">
        <f t="shared" si="26"/>
        <v>3.272434204369115</v>
      </c>
      <c r="M83" s="2">
        <f t="shared" si="27"/>
        <v>4.0378780498801489E-2</v>
      </c>
      <c r="N83" s="2">
        <f t="shared" si="29"/>
        <v>0.04</v>
      </c>
      <c r="O83" s="2">
        <f t="shared" si="28"/>
        <v>3.0124997564604492E-2</v>
      </c>
      <c r="P83" s="2">
        <f t="shared" si="30"/>
        <v>3.2930116186270708</v>
      </c>
      <c r="Q83" s="2">
        <f t="shared" si="31"/>
        <v>15.383489677556561</v>
      </c>
      <c r="R83" s="2">
        <f t="shared" si="32"/>
        <v>2.7312262572844053</v>
      </c>
      <c r="S83" s="2">
        <f t="shared" si="33"/>
        <v>2.7332948354505513</v>
      </c>
    </row>
    <row r="84" spans="1:19" x14ac:dyDescent="0.25">
      <c r="A84" s="1">
        <f t="shared" si="34"/>
        <v>79</v>
      </c>
      <c r="B84" s="1">
        <f t="shared" si="35"/>
        <v>0.33</v>
      </c>
      <c r="C84" s="1">
        <f t="shared" si="36"/>
        <v>0.2</v>
      </c>
      <c r="D84" s="1">
        <f t="shared" si="37"/>
        <v>0.01</v>
      </c>
      <c r="E84" s="1">
        <f t="shared" si="38"/>
        <v>0.05</v>
      </c>
      <c r="F84" s="1">
        <f t="shared" si="39"/>
        <v>0.03</v>
      </c>
      <c r="G84" s="2">
        <f t="shared" si="40"/>
        <v>77.162446430864364</v>
      </c>
      <c r="H84" s="2">
        <f t="shared" si="41"/>
        <v>10.697392284111128</v>
      </c>
      <c r="I84" s="2">
        <f t="shared" si="42"/>
        <v>2.2033964262559174</v>
      </c>
      <c r="J84" s="2">
        <f t="shared" si="24"/>
        <v>34.860390948625614</v>
      </c>
      <c r="K84" s="2">
        <f t="shared" si="25"/>
        <v>15.82120699354202</v>
      </c>
      <c r="L84" s="2">
        <f t="shared" si="26"/>
        <v>3.2736739734146871</v>
      </c>
      <c r="M84" s="2">
        <f t="shared" si="27"/>
        <v>4.0355846816908958E-2</v>
      </c>
      <c r="N84" s="2">
        <f t="shared" si="29"/>
        <v>0.04</v>
      </c>
      <c r="O84" s="2">
        <f t="shared" si="28"/>
        <v>3.0117429449579954E-2</v>
      </c>
      <c r="P84" s="2">
        <f t="shared" si="30"/>
        <v>3.2930116186270708</v>
      </c>
      <c r="Q84" s="2">
        <f t="shared" si="31"/>
        <v>15.851986686265285</v>
      </c>
      <c r="R84" s="2">
        <f t="shared" si="32"/>
        <v>2.7613512548490098</v>
      </c>
      <c r="S84" s="2">
        <f t="shared" si="33"/>
        <v>2.7632948354505511</v>
      </c>
    </row>
    <row r="85" spans="1:19" x14ac:dyDescent="0.25">
      <c r="A85" s="1">
        <f t="shared" si="34"/>
        <v>80</v>
      </c>
      <c r="B85" s="1">
        <f t="shared" si="35"/>
        <v>0.33</v>
      </c>
      <c r="C85" s="1">
        <f t="shared" si="36"/>
        <v>0.2</v>
      </c>
      <c r="D85" s="1">
        <f t="shared" si="37"/>
        <v>0.01</v>
      </c>
      <c r="E85" s="1">
        <f t="shared" si="38"/>
        <v>0.05</v>
      </c>
      <c r="F85" s="1">
        <f t="shared" si="39"/>
        <v>0.03</v>
      </c>
      <c r="G85" s="2">
        <f t="shared" si="40"/>
        <v>80.340089287322471</v>
      </c>
      <c r="H85" s="2">
        <f t="shared" si="41"/>
        <v>11.023176380641681</v>
      </c>
      <c r="I85" s="2">
        <f t="shared" si="42"/>
        <v>2.2255409284924479</v>
      </c>
      <c r="J85" s="2">
        <f t="shared" si="24"/>
        <v>36.287331443060964</v>
      </c>
      <c r="K85" s="2">
        <f t="shared" si="25"/>
        <v>16.304949047889011</v>
      </c>
      <c r="L85" s="2">
        <f t="shared" si="26"/>
        <v>3.2748391071699983</v>
      </c>
      <c r="M85" s="2">
        <f t="shared" si="27"/>
        <v>4.0334306981625559E-2</v>
      </c>
      <c r="N85" s="2">
        <f t="shared" si="29"/>
        <v>0.04</v>
      </c>
      <c r="O85" s="2">
        <f t="shared" si="28"/>
        <v>3.0110321303936434E-2</v>
      </c>
      <c r="P85" s="2">
        <f t="shared" si="30"/>
        <v>3.2930116186270708</v>
      </c>
      <c r="Q85" s="2">
        <f t="shared" si="31"/>
        <v>16.334751553032849</v>
      </c>
      <c r="R85" s="2">
        <f t="shared" si="32"/>
        <v>2.7914686842985899</v>
      </c>
      <c r="S85" s="2">
        <f t="shared" si="33"/>
        <v>2.7932948354505513</v>
      </c>
    </row>
    <row r="86" spans="1:19" x14ac:dyDescent="0.25">
      <c r="A86" s="1">
        <f t="shared" si="34"/>
        <v>81</v>
      </c>
      <c r="B86" s="1">
        <f t="shared" si="35"/>
        <v>0.33</v>
      </c>
      <c r="C86" s="1">
        <f t="shared" si="36"/>
        <v>0.2</v>
      </c>
      <c r="D86" s="1">
        <f t="shared" si="37"/>
        <v>0.01</v>
      </c>
      <c r="E86" s="1">
        <f t="shared" si="38"/>
        <v>0.05</v>
      </c>
      <c r="F86" s="1">
        <f t="shared" si="39"/>
        <v>0.03</v>
      </c>
      <c r="G86" s="2">
        <f t="shared" si="40"/>
        <v>83.646789561854604</v>
      </c>
      <c r="H86" s="2">
        <f t="shared" si="41"/>
        <v>11.358882080001539</v>
      </c>
      <c r="I86" s="2">
        <f t="shared" si="42"/>
        <v>2.2479079866764513</v>
      </c>
      <c r="J86" s="2">
        <f t="shared" si="24"/>
        <v>37.77241240456577</v>
      </c>
      <c r="K86" s="2">
        <f t="shared" si="25"/>
        <v>16.803362338870713</v>
      </c>
      <c r="L86" s="2">
        <f t="shared" si="26"/>
        <v>3.2759340917675259</v>
      </c>
      <c r="M86" s="2">
        <f t="shared" si="27"/>
        <v>4.0314075656505799E-2</v>
      </c>
      <c r="N86" s="2">
        <f t="shared" si="29"/>
        <v>0.04</v>
      </c>
      <c r="O86" s="2">
        <f t="shared" si="28"/>
        <v>3.0103644966646914E-2</v>
      </c>
      <c r="P86" s="2">
        <f t="shared" si="30"/>
        <v>3.2930116186270708</v>
      </c>
      <c r="Q86" s="2">
        <f t="shared" si="31"/>
        <v>16.832218798826954</v>
      </c>
      <c r="R86" s="2">
        <f t="shared" si="32"/>
        <v>2.8215790056025263</v>
      </c>
      <c r="S86" s="2">
        <f t="shared" si="33"/>
        <v>2.8232948354505516</v>
      </c>
    </row>
    <row r="87" spans="1:19" x14ac:dyDescent="0.25">
      <c r="A87" s="1">
        <f t="shared" si="34"/>
        <v>82</v>
      </c>
      <c r="B87" s="1">
        <f t="shared" si="35"/>
        <v>0.33</v>
      </c>
      <c r="C87" s="1">
        <f t="shared" si="36"/>
        <v>0.2</v>
      </c>
      <c r="D87" s="1">
        <f t="shared" si="37"/>
        <v>0.01</v>
      </c>
      <c r="E87" s="1">
        <f t="shared" si="38"/>
        <v>0.05</v>
      </c>
      <c r="F87" s="1">
        <f t="shared" si="39"/>
        <v>0.03</v>
      </c>
      <c r="G87" s="2">
        <f t="shared" si="40"/>
        <v>87.087827674356944</v>
      </c>
      <c r="H87" s="2">
        <f t="shared" si="41"/>
        <v>11.704811539980941</v>
      </c>
      <c r="I87" s="2">
        <f t="shared" si="42"/>
        <v>2.2704998375323853</v>
      </c>
      <c r="J87" s="2">
        <f t="shared" si="24"/>
        <v>39.318008700435421</v>
      </c>
      <c r="K87" s="2">
        <f t="shared" si="25"/>
        <v>17.316895623814204</v>
      </c>
      <c r="L87" s="2">
        <f t="shared" si="26"/>
        <v>3.276963144509816</v>
      </c>
      <c r="M87" s="2">
        <f t="shared" si="27"/>
        <v>4.0295072802723389E-2</v>
      </c>
      <c r="N87" s="2">
        <f t="shared" si="29"/>
        <v>0.04</v>
      </c>
      <c r="O87" s="2">
        <f t="shared" si="28"/>
        <v>3.0097374024898718E-2</v>
      </c>
      <c r="P87" s="2">
        <f t="shared" si="30"/>
        <v>3.2930116186270708</v>
      </c>
      <c r="Q87" s="2">
        <f t="shared" si="31"/>
        <v>17.344836177748853</v>
      </c>
      <c r="R87" s="2">
        <f t="shared" si="32"/>
        <v>2.8516826505691735</v>
      </c>
      <c r="S87" s="2">
        <f t="shared" si="33"/>
        <v>2.8532948354505514</v>
      </c>
    </row>
    <row r="88" spans="1:19" x14ac:dyDescent="0.25">
      <c r="A88" s="1">
        <f t="shared" si="34"/>
        <v>83</v>
      </c>
      <c r="B88" s="1">
        <f t="shared" si="35"/>
        <v>0.33</v>
      </c>
      <c r="C88" s="1">
        <f t="shared" si="36"/>
        <v>0.2</v>
      </c>
      <c r="D88" s="1">
        <f t="shared" si="37"/>
        <v>0.01</v>
      </c>
      <c r="E88" s="1">
        <f t="shared" si="38"/>
        <v>0.05</v>
      </c>
      <c r="F88" s="1">
        <f t="shared" si="39"/>
        <v>0.03</v>
      </c>
      <c r="G88" s="2">
        <f t="shared" si="40"/>
        <v>90.668699264911041</v>
      </c>
      <c r="H88" s="2">
        <f t="shared" si="41"/>
        <v>12.061276120444807</v>
      </c>
      <c r="I88" s="2">
        <f t="shared" si="42"/>
        <v>2.2933187402641617</v>
      </c>
      <c r="J88" s="2">
        <f t="shared" si="24"/>
        <v>40.926592068177769</v>
      </c>
      <c r="K88" s="2">
        <f t="shared" si="25"/>
        <v>17.846011262901701</v>
      </c>
      <c r="L88" s="2">
        <f t="shared" si="26"/>
        <v>3.2779302298825672</v>
      </c>
      <c r="M88" s="2">
        <f t="shared" si="27"/>
        <v>4.0277223341653137E-2</v>
      </c>
      <c r="N88" s="2">
        <f t="shared" si="29"/>
        <v>0.04</v>
      </c>
      <c r="O88" s="2">
        <f t="shared" si="28"/>
        <v>3.0091483702745534E-2</v>
      </c>
      <c r="P88" s="2">
        <f t="shared" si="30"/>
        <v>3.2930116186270708</v>
      </c>
      <c r="Q88" s="2">
        <f t="shared" si="31"/>
        <v>17.873065080042295</v>
      </c>
      <c r="R88" s="2">
        <f t="shared" si="32"/>
        <v>2.8817800245940726</v>
      </c>
      <c r="S88" s="2">
        <f t="shared" si="33"/>
        <v>2.8832948354505517</v>
      </c>
    </row>
    <row r="89" spans="1:19" x14ac:dyDescent="0.25">
      <c r="A89" s="1">
        <f t="shared" si="34"/>
        <v>84</v>
      </c>
      <c r="B89" s="1">
        <f t="shared" si="35"/>
        <v>0.33</v>
      </c>
      <c r="C89" s="1">
        <f t="shared" si="36"/>
        <v>0.2</v>
      </c>
      <c r="D89" s="1">
        <f t="shared" si="37"/>
        <v>0.01</v>
      </c>
      <c r="E89" s="1">
        <f t="shared" si="38"/>
        <v>0.05</v>
      </c>
      <c r="F89" s="1">
        <f t="shared" si="39"/>
        <v>0.03</v>
      </c>
      <c r="G89" s="2">
        <f t="shared" si="40"/>
        <v>94.395123981706121</v>
      </c>
      <c r="H89" s="2">
        <f t="shared" si="41"/>
        <v>12.428596663577636</v>
      </c>
      <c r="I89" s="2">
        <f t="shared" si="42"/>
        <v>2.3163669767810702</v>
      </c>
      <c r="J89" s="2">
        <f t="shared" si="24"/>
        <v>42.600735070257016</v>
      </c>
      <c r="K89" s="2">
        <f t="shared" si="25"/>
        <v>18.39118563564438</v>
      </c>
      <c r="L89" s="2">
        <f t="shared" si="26"/>
        <v>3.2788390746252691</v>
      </c>
      <c r="M89" s="2">
        <f t="shared" si="27"/>
        <v>4.0260456839938272E-2</v>
      </c>
      <c r="N89" s="2">
        <f t="shared" si="29"/>
        <v>0.04</v>
      </c>
      <c r="O89" s="2">
        <f t="shared" si="28"/>
        <v>3.0085950757179628E-2</v>
      </c>
      <c r="P89" s="2">
        <f t="shared" si="30"/>
        <v>3.2930116186270708</v>
      </c>
      <c r="Q89" s="2">
        <f t="shared" si="31"/>
        <v>18.417380947375861</v>
      </c>
      <c r="R89" s="2">
        <f t="shared" si="32"/>
        <v>2.9118715082968176</v>
      </c>
      <c r="S89" s="2">
        <f t="shared" si="33"/>
        <v>2.9132948354505519</v>
      </c>
    </row>
    <row r="90" spans="1:19" x14ac:dyDescent="0.25">
      <c r="A90" s="1">
        <f t="shared" si="34"/>
        <v>85</v>
      </c>
      <c r="B90" s="1">
        <f t="shared" si="35"/>
        <v>0.33</v>
      </c>
      <c r="C90" s="1">
        <f t="shared" si="36"/>
        <v>0.2</v>
      </c>
      <c r="D90" s="1">
        <f t="shared" si="37"/>
        <v>0.01</v>
      </c>
      <c r="E90" s="1">
        <f t="shared" si="38"/>
        <v>0.05</v>
      </c>
      <c r="F90" s="1">
        <f t="shared" si="39"/>
        <v>0.03</v>
      </c>
      <c r="G90" s="2">
        <f t="shared" si="40"/>
        <v>98.273054627622585</v>
      </c>
      <c r="H90" s="2">
        <f t="shared" si="41"/>
        <v>12.807103782663129</v>
      </c>
      <c r="I90" s="2">
        <f t="shared" si="42"/>
        <v>2.339646851925969</v>
      </c>
      <c r="J90" s="2">
        <f t="shared" si="24"/>
        <v>44.343115210178645</v>
      </c>
      <c r="K90" s="2">
        <f t="shared" si="25"/>
        <v>18.952909569953231</v>
      </c>
      <c r="L90" s="2">
        <f t="shared" si="26"/>
        <v>3.2796931819135269</v>
      </c>
      <c r="M90" s="2">
        <f t="shared" si="27"/>
        <v>4.0244707215429706E-2</v>
      </c>
      <c r="N90" s="2">
        <f t="shared" si="29"/>
        <v>0.04</v>
      </c>
      <c r="O90" s="2">
        <f t="shared" si="28"/>
        <v>3.0080753381091802E-2</v>
      </c>
      <c r="P90" s="2">
        <f t="shared" si="30"/>
        <v>3.2930116186270708</v>
      </c>
      <c r="Q90" s="2">
        <f t="shared" si="31"/>
        <v>18.978273700772576</v>
      </c>
      <c r="R90" s="2">
        <f t="shared" si="32"/>
        <v>2.9419574590539979</v>
      </c>
      <c r="S90" s="2">
        <f t="shared" si="33"/>
        <v>2.9432948354505517</v>
      </c>
    </row>
    <row r="91" spans="1:19" x14ac:dyDescent="0.25">
      <c r="A91" s="1">
        <f t="shared" si="34"/>
        <v>86</v>
      </c>
      <c r="B91" s="1">
        <f t="shared" si="35"/>
        <v>0.33</v>
      </c>
      <c r="C91" s="1">
        <f t="shared" si="36"/>
        <v>0.2</v>
      </c>
      <c r="D91" s="1">
        <f t="shared" si="37"/>
        <v>0.01</v>
      </c>
      <c r="E91" s="1">
        <f t="shared" si="38"/>
        <v>0.05</v>
      </c>
      <c r="F91" s="1">
        <f t="shared" si="39"/>
        <v>0.03</v>
      </c>
      <c r="G91" s="2">
        <f t="shared" si="40"/>
        <v>102.30868668010332</v>
      </c>
      <c r="H91" s="2">
        <f t="shared" si="41"/>
        <v>13.197138159658458</v>
      </c>
      <c r="I91" s="2">
        <f t="shared" si="42"/>
        <v>2.3631606937057725</v>
      </c>
      <c r="J91" s="2">
        <f t="shared" si="24"/>
        <v>46.156519216502659</v>
      </c>
      <c r="K91" s="2">
        <f t="shared" si="25"/>
        <v>19.531688784194639</v>
      </c>
      <c r="L91" s="2">
        <f t="shared" si="26"/>
        <v>3.2804958447042196</v>
      </c>
      <c r="M91" s="2">
        <f t="shared" si="27"/>
        <v>4.0229912462514422E-2</v>
      </c>
      <c r="N91" s="2">
        <f t="shared" si="29"/>
        <v>0.04</v>
      </c>
      <c r="O91" s="2">
        <f t="shared" si="28"/>
        <v>3.007587111262976E-2</v>
      </c>
      <c r="P91" s="2">
        <f t="shared" si="30"/>
        <v>3.2930116186270708</v>
      </c>
      <c r="Q91" s="2">
        <f t="shared" si="31"/>
        <v>19.556248181571888</v>
      </c>
      <c r="R91" s="2">
        <f t="shared" si="32"/>
        <v>2.9720382124350895</v>
      </c>
      <c r="S91" s="2">
        <f t="shared" si="33"/>
        <v>2.9732948354505515</v>
      </c>
    </row>
    <row r="92" spans="1:19" x14ac:dyDescent="0.25">
      <c r="A92" s="1">
        <f t="shared" si="34"/>
        <v>87</v>
      </c>
      <c r="B92" s="1">
        <f t="shared" si="35"/>
        <v>0.33</v>
      </c>
      <c r="C92" s="1">
        <f t="shared" si="36"/>
        <v>0.2</v>
      </c>
      <c r="D92" s="1">
        <f t="shared" si="37"/>
        <v>0.01</v>
      </c>
      <c r="E92" s="1">
        <f t="shared" si="38"/>
        <v>0.05</v>
      </c>
      <c r="F92" s="1">
        <f t="shared" si="39"/>
        <v>0.03</v>
      </c>
      <c r="G92" s="2">
        <f t="shared" si="40"/>
        <v>106.50846819953794</v>
      </c>
      <c r="H92" s="2">
        <f t="shared" si="41"/>
        <v>13.599050851831031</v>
      </c>
      <c r="I92" s="2">
        <f t="shared" si="42"/>
        <v>2.3869108535242538</v>
      </c>
      <c r="J92" s="2">
        <f t="shared" si="24"/>
        <v>48.043847501642034</v>
      </c>
      <c r="K92" s="2">
        <f t="shared" si="25"/>
        <v>20.128044342630432</v>
      </c>
      <c r="L92" s="2">
        <f t="shared" si="26"/>
        <v>3.2812501582918685</v>
      </c>
      <c r="M92" s="2">
        <f t="shared" si="27"/>
        <v>4.0216014395464711E-2</v>
      </c>
      <c r="N92" s="2">
        <f t="shared" si="29"/>
        <v>0.04</v>
      </c>
      <c r="O92" s="2">
        <f t="shared" si="28"/>
        <v>3.0071284750503354E-2</v>
      </c>
      <c r="P92" s="2">
        <f t="shared" si="30"/>
        <v>3.2930116186270708</v>
      </c>
      <c r="Q92" s="2">
        <f t="shared" si="31"/>
        <v>20.151824605820977</v>
      </c>
      <c r="R92" s="2">
        <f t="shared" si="32"/>
        <v>3.0021140835477196</v>
      </c>
      <c r="S92" s="2">
        <f t="shared" si="33"/>
        <v>3.0032948354505522</v>
      </c>
    </row>
    <row r="93" spans="1:19" x14ac:dyDescent="0.25">
      <c r="A93" s="1">
        <f t="shared" si="34"/>
        <v>88</v>
      </c>
      <c r="B93" s="1">
        <f t="shared" si="35"/>
        <v>0.33</v>
      </c>
      <c r="C93" s="1">
        <f t="shared" si="36"/>
        <v>0.2</v>
      </c>
      <c r="D93" s="1">
        <f t="shared" si="37"/>
        <v>0.01</v>
      </c>
      <c r="E93" s="1">
        <f t="shared" si="38"/>
        <v>0.05</v>
      </c>
      <c r="F93" s="1">
        <f t="shared" si="39"/>
        <v>0.03</v>
      </c>
      <c r="G93" s="2">
        <f t="shared" si="40"/>
        <v>110.87911014200704</v>
      </c>
      <c r="H93" s="2">
        <f t="shared" si="41"/>
        <v>14.013203607733722</v>
      </c>
      <c r="I93" s="2">
        <f t="shared" si="42"/>
        <v>2.4108997064171866</v>
      </c>
      <c r="J93" s="2">
        <f t="shared" si="24"/>
        <v>50.008118802581578</v>
      </c>
      <c r="K93" s="2">
        <f t="shared" si="25"/>
        <v>20.742513124653424</v>
      </c>
      <c r="L93" s="2">
        <f t="shared" si="26"/>
        <v>3.2819590321218994</v>
      </c>
      <c r="M93" s="2">
        <f t="shared" si="27"/>
        <v>4.0202958408548387E-2</v>
      </c>
      <c r="N93" s="2">
        <f t="shared" si="29"/>
        <v>0.04</v>
      </c>
      <c r="O93" s="2">
        <f t="shared" si="28"/>
        <v>3.0066976274820967E-2</v>
      </c>
      <c r="P93" s="2">
        <f t="shared" si="30"/>
        <v>3.2930116186270708</v>
      </c>
      <c r="Q93" s="2">
        <f t="shared" si="31"/>
        <v>20.765539032504268</v>
      </c>
      <c r="R93" s="2">
        <f t="shared" si="32"/>
        <v>3.0321853682982232</v>
      </c>
      <c r="S93" s="2">
        <f t="shared" si="33"/>
        <v>3.033294835450552</v>
      </c>
    </row>
    <row r="94" spans="1:19" x14ac:dyDescent="0.25">
      <c r="A94" s="1">
        <f t="shared" si="34"/>
        <v>89</v>
      </c>
      <c r="B94" s="1">
        <f t="shared" si="35"/>
        <v>0.33</v>
      </c>
      <c r="C94" s="1">
        <f t="shared" si="36"/>
        <v>0.2</v>
      </c>
      <c r="D94" s="1">
        <f t="shared" si="37"/>
        <v>0.01</v>
      </c>
      <c r="E94" s="1">
        <f t="shared" si="38"/>
        <v>0.05</v>
      </c>
      <c r="F94" s="1">
        <f t="shared" si="39"/>
        <v>0.03</v>
      </c>
      <c r="G94" s="2">
        <f t="shared" si="40"/>
        <v>115.42759709288133</v>
      </c>
      <c r="H94" s="2">
        <f t="shared" si="41"/>
        <v>14.439969192802995</v>
      </c>
      <c r="I94" s="2">
        <f t="shared" si="42"/>
        <v>2.4351296512898508</v>
      </c>
      <c r="J94" s="2">
        <f t="shared" si="24"/>
        <v>52.052475010944839</v>
      </c>
      <c r="K94" s="2">
        <f t="shared" si="25"/>
        <v>21.375648308242415</v>
      </c>
      <c r="L94" s="2">
        <f t="shared" si="26"/>
        <v>3.2826252009039716</v>
      </c>
      <c r="M94" s="2">
        <f t="shared" si="27"/>
        <v>4.0190693251735451E-2</v>
      </c>
      <c r="N94" s="2">
        <f t="shared" si="29"/>
        <v>0.04</v>
      </c>
      <c r="O94" s="2">
        <f t="shared" si="28"/>
        <v>3.0062928773072699E-2</v>
      </c>
      <c r="P94" s="2">
        <f t="shared" si="30"/>
        <v>3.2930116186270708</v>
      </c>
      <c r="Q94" s="2">
        <f t="shared" si="31"/>
        <v>21.397943846032749</v>
      </c>
      <c r="R94" s="2">
        <f t="shared" si="32"/>
        <v>3.0622523445730438</v>
      </c>
      <c r="S94" s="2">
        <f t="shared" si="33"/>
        <v>3.0632948354505518</v>
      </c>
    </row>
    <row r="95" spans="1:19" x14ac:dyDescent="0.25">
      <c r="A95" s="1">
        <f t="shared" si="34"/>
        <v>90</v>
      </c>
      <c r="B95" s="1">
        <f t="shared" si="35"/>
        <v>0.33</v>
      </c>
      <c r="C95" s="1">
        <f t="shared" si="36"/>
        <v>0.2</v>
      </c>
      <c r="D95" s="1">
        <f t="shared" si="37"/>
        <v>0.01</v>
      </c>
      <c r="E95" s="1">
        <f t="shared" si="38"/>
        <v>0.05</v>
      </c>
      <c r="F95" s="1">
        <f t="shared" si="39"/>
        <v>0.03</v>
      </c>
      <c r="G95" s="2">
        <f t="shared" si="40"/>
        <v>120.16119843844452</v>
      </c>
      <c r="H95" s="2">
        <f t="shared" si="41"/>
        <v>14.879731724872952</v>
      </c>
      <c r="I95" s="2">
        <f t="shared" si="42"/>
        <v>2.4596031111569254</v>
      </c>
      <c r="J95" s="2">
        <f t="shared" si="24"/>
        <v>54.180186200138508</v>
      </c>
      <c r="K95" s="2">
        <f t="shared" si="25"/>
        <v>22.028019868072832</v>
      </c>
      <c r="L95" s="2">
        <f t="shared" si="26"/>
        <v>3.2832512350661087</v>
      </c>
      <c r="M95" s="2">
        <f t="shared" si="27"/>
        <v>4.0179170820926285E-2</v>
      </c>
      <c r="N95" s="2">
        <f t="shared" si="29"/>
        <v>0.04</v>
      </c>
      <c r="O95" s="2">
        <f t="shared" si="28"/>
        <v>3.0059126370905673E-2</v>
      </c>
      <c r="P95" s="2">
        <f t="shared" si="30"/>
        <v>3.2930116186270708</v>
      </c>
      <c r="Q95" s="2">
        <f t="shared" si="31"/>
        <v>22.049608253427206</v>
      </c>
      <c r="R95" s="2">
        <f t="shared" si="32"/>
        <v>3.0923152733461161</v>
      </c>
      <c r="S95" s="2">
        <f t="shared" si="33"/>
        <v>3.0932948354505521</v>
      </c>
    </row>
    <row r="96" spans="1:19" x14ac:dyDescent="0.25">
      <c r="A96" s="1">
        <f t="shared" si="34"/>
        <v>91</v>
      </c>
      <c r="B96" s="1">
        <f t="shared" si="35"/>
        <v>0.33</v>
      </c>
      <c r="C96" s="1">
        <f t="shared" si="36"/>
        <v>0.2</v>
      </c>
      <c r="D96" s="1">
        <f t="shared" si="37"/>
        <v>0.01</v>
      </c>
      <c r="E96" s="1">
        <f t="shared" si="38"/>
        <v>0.05</v>
      </c>
      <c r="F96" s="1">
        <f t="shared" si="39"/>
        <v>0.03</v>
      </c>
      <c r="G96" s="2">
        <f t="shared" si="40"/>
        <v>125.08747999340997</v>
      </c>
      <c r="H96" s="2">
        <f t="shared" si="41"/>
        <v>15.33288701990732</v>
      </c>
      <c r="I96" s="2">
        <f t="shared" si="42"/>
        <v>2.484322533384792</v>
      </c>
      <c r="J96" s="2">
        <f t="shared" si="24"/>
        <v>56.394655857619398</v>
      </c>
      <c r="K96" s="2">
        <f t="shared" si="25"/>
        <v>22.700215088732417</v>
      </c>
      <c r="L96" s="2">
        <f t="shared" si="26"/>
        <v>3.2838395505881159</v>
      </c>
      <c r="M96" s="2">
        <f t="shared" si="27"/>
        <v>4.0168345961706903E-2</v>
      </c>
      <c r="N96" s="2">
        <f t="shared" si="29"/>
        <v>0.04</v>
      </c>
      <c r="O96" s="2">
        <f t="shared" si="28"/>
        <v>3.0055554167363278E-2</v>
      </c>
      <c r="P96" s="2">
        <f t="shared" si="30"/>
        <v>3.2930116186270708</v>
      </c>
      <c r="Q96" s="2">
        <f t="shared" si="31"/>
        <v>22.721118796642951</v>
      </c>
      <c r="R96" s="2">
        <f t="shared" si="32"/>
        <v>3.1223743997170228</v>
      </c>
      <c r="S96" s="2">
        <f t="shared" si="33"/>
        <v>3.1232948354505523</v>
      </c>
    </row>
    <row r="97" spans="1:19" x14ac:dyDescent="0.25">
      <c r="A97" s="1">
        <f t="shared" si="34"/>
        <v>92</v>
      </c>
      <c r="B97" s="1">
        <f t="shared" si="35"/>
        <v>0.33</v>
      </c>
      <c r="C97" s="1">
        <f t="shared" si="36"/>
        <v>0.2</v>
      </c>
      <c r="D97" s="1">
        <f t="shared" si="37"/>
        <v>0.01</v>
      </c>
      <c r="E97" s="1">
        <f t="shared" si="38"/>
        <v>0.05</v>
      </c>
      <c r="F97" s="1">
        <f t="shared" si="39"/>
        <v>0.03</v>
      </c>
      <c r="G97" s="2">
        <f t="shared" si="40"/>
        <v>130.21431610293132</v>
      </c>
      <c r="H97" s="2">
        <f t="shared" si="41"/>
        <v>15.799842948260526</v>
      </c>
      <c r="I97" s="2">
        <f t="shared" si="42"/>
        <v>2.5092903899362726</v>
      </c>
      <c r="J97" s="2">
        <f t="shared" si="24"/>
        <v>58.699426330657325</v>
      </c>
      <c r="K97" s="2">
        <f t="shared" si="25"/>
        <v>23.392839093504872</v>
      </c>
      <c r="L97" s="2">
        <f t="shared" si="26"/>
        <v>3.2843924182505648</v>
      </c>
      <c r="M97" s="2">
        <f t="shared" si="27"/>
        <v>4.0158176285711653E-2</v>
      </c>
      <c r="N97" s="2">
        <f t="shared" si="29"/>
        <v>0.04</v>
      </c>
      <c r="O97" s="2">
        <f t="shared" si="28"/>
        <v>3.0052198174284846E-2</v>
      </c>
      <c r="P97" s="2">
        <f t="shared" si="30"/>
        <v>3.2930116186270708</v>
      </c>
      <c r="Q97" s="2">
        <f t="shared" si="31"/>
        <v>23.413079880497207</v>
      </c>
      <c r="R97" s="2">
        <f t="shared" si="32"/>
        <v>3.1524299538843858</v>
      </c>
      <c r="S97" s="2">
        <f t="shared" si="33"/>
        <v>3.1532948354505526</v>
      </c>
    </row>
    <row r="98" spans="1:19" x14ac:dyDescent="0.25">
      <c r="A98" s="1">
        <f t="shared" si="34"/>
        <v>93</v>
      </c>
      <c r="B98" s="1">
        <f t="shared" si="35"/>
        <v>0.33</v>
      </c>
      <c r="C98" s="1">
        <f t="shared" si="36"/>
        <v>0.2</v>
      </c>
      <c r="D98" s="1">
        <f t="shared" si="37"/>
        <v>0.01</v>
      </c>
      <c r="E98" s="1">
        <f t="shared" si="38"/>
        <v>0.05</v>
      </c>
      <c r="F98" s="1">
        <f t="shared" si="39"/>
        <v>0.03</v>
      </c>
      <c r="G98" s="2">
        <f t="shared" si="40"/>
        <v>135.5499022384669</v>
      </c>
      <c r="H98" s="2">
        <f t="shared" si="41"/>
        <v>16.28101980178856</v>
      </c>
      <c r="I98" s="2">
        <f t="shared" si="42"/>
        <v>2.5345091776178292</v>
      </c>
      <c r="J98" s="2">
        <f t="shared" si="24"/>
        <v>61.098184494309074</v>
      </c>
      <c r="K98" s="2">
        <f t="shared" si="25"/>
        <v>24.106515389198517</v>
      </c>
      <c r="L98" s="2">
        <f t="shared" si="26"/>
        <v>3.2849119723335876</v>
      </c>
      <c r="M98" s="2">
        <f t="shared" si="27"/>
        <v>4.0148621998740808E-2</v>
      </c>
      <c r="N98" s="2">
        <f t="shared" si="29"/>
        <v>0.04</v>
      </c>
      <c r="O98" s="2">
        <f t="shared" si="28"/>
        <v>3.0049045259584465E-2</v>
      </c>
      <c r="P98" s="2">
        <f t="shared" si="30"/>
        <v>3.2930116186270708</v>
      </c>
      <c r="Q98" s="2">
        <f t="shared" si="31"/>
        <v>24.126114316674208</v>
      </c>
      <c r="R98" s="2">
        <f t="shared" si="32"/>
        <v>3.1824821520586704</v>
      </c>
      <c r="S98" s="2">
        <f t="shared" si="33"/>
        <v>3.1832948354505524</v>
      </c>
    </row>
    <row r="99" spans="1:19" x14ac:dyDescent="0.25">
      <c r="A99" s="1">
        <f t="shared" si="34"/>
        <v>94</v>
      </c>
      <c r="B99" s="1">
        <f t="shared" si="35"/>
        <v>0.33</v>
      </c>
      <c r="C99" s="1">
        <f t="shared" si="36"/>
        <v>0.2</v>
      </c>
      <c r="D99" s="1">
        <f t="shared" si="37"/>
        <v>0.01</v>
      </c>
      <c r="E99" s="1">
        <f t="shared" si="38"/>
        <v>0.05</v>
      </c>
      <c r="F99" s="1">
        <f t="shared" si="39"/>
        <v>0.03</v>
      </c>
      <c r="G99" s="2">
        <f t="shared" si="40"/>
        <v>141.10276810764833</v>
      </c>
      <c r="H99" s="2">
        <f t="shared" si="41"/>
        <v>16.776850672140011</v>
      </c>
      <c r="I99" s="2">
        <f t="shared" si="42"/>
        <v>2.5599814183292455</v>
      </c>
      <c r="J99" s="2">
        <f t="shared" si="24"/>
        <v>63.594767650673475</v>
      </c>
      <c r="K99" s="2">
        <f t="shared" si="25"/>
        <v>24.841886427510936</v>
      </c>
      <c r="L99" s="2">
        <f t="shared" si="26"/>
        <v>3.2854002187977871</v>
      </c>
      <c r="M99" s="2">
        <f t="shared" si="27"/>
        <v>4.0139645739843452E-2</v>
      </c>
      <c r="N99" s="2">
        <f t="shared" si="29"/>
        <v>0.04</v>
      </c>
      <c r="O99" s="2">
        <f t="shared" si="28"/>
        <v>3.004608309414834E-2</v>
      </c>
      <c r="P99" s="2">
        <f t="shared" si="30"/>
        <v>3.2930116186270708</v>
      </c>
      <c r="Q99" s="2">
        <f t="shared" si="31"/>
        <v>24.860863884297796</v>
      </c>
      <c r="R99" s="2">
        <f t="shared" si="32"/>
        <v>3.2125311973182553</v>
      </c>
      <c r="S99" s="2">
        <f t="shared" si="33"/>
        <v>3.2132948354505526</v>
      </c>
    </row>
    <row r="100" spans="1:19" x14ac:dyDescent="0.25">
      <c r="A100" s="1">
        <f t="shared" si="34"/>
        <v>95</v>
      </c>
      <c r="B100" s="1">
        <f t="shared" si="35"/>
        <v>0.33</v>
      </c>
      <c r="C100" s="1">
        <f t="shared" si="36"/>
        <v>0.2</v>
      </c>
      <c r="D100" s="1">
        <f t="shared" si="37"/>
        <v>0.01</v>
      </c>
      <c r="E100" s="1">
        <f t="shared" si="38"/>
        <v>0.05</v>
      </c>
      <c r="F100" s="1">
        <f t="shared" si="39"/>
        <v>0.03</v>
      </c>
      <c r="G100" s="2">
        <f t="shared" si="40"/>
        <v>146.88179129912666</v>
      </c>
      <c r="H100" s="2">
        <f t="shared" si="41"/>
        <v>17.287781840567781</v>
      </c>
      <c r="I100" s="2">
        <f t="shared" si="42"/>
        <v>2.5857096593158198</v>
      </c>
      <c r="J100" s="2">
        <f t="shared" si="24"/>
        <v>66.19316966886781</v>
      </c>
      <c r="K100" s="2">
        <f t="shared" si="25"/>
        <v>25.599614183435644</v>
      </c>
      <c r="L100" s="2">
        <f t="shared" si="26"/>
        <v>3.2858590429776977</v>
      </c>
      <c r="M100" s="2">
        <f t="shared" si="27"/>
        <v>4.0131212430633528E-2</v>
      </c>
      <c r="N100" s="2">
        <f t="shared" si="29"/>
        <v>0.04</v>
      </c>
      <c r="O100" s="2">
        <f t="shared" si="28"/>
        <v>3.0043300102109063E-2</v>
      </c>
      <c r="P100" s="2">
        <f t="shared" si="30"/>
        <v>3.2930116186270708</v>
      </c>
      <c r="Q100" s="2">
        <f t="shared" si="31"/>
        <v>25.617989907575904</v>
      </c>
      <c r="R100" s="2">
        <f t="shared" si="32"/>
        <v>3.2425772804124038</v>
      </c>
      <c r="S100" s="2">
        <f t="shared" si="33"/>
        <v>3.2432948354505524</v>
      </c>
    </row>
    <row r="101" spans="1:19" x14ac:dyDescent="0.25">
      <c r="A101" s="1">
        <f t="shared" si="34"/>
        <v>96</v>
      </c>
      <c r="B101" s="1">
        <f t="shared" si="35"/>
        <v>0.33</v>
      </c>
      <c r="C101" s="1">
        <f t="shared" si="36"/>
        <v>0.2</v>
      </c>
      <c r="D101" s="1">
        <f t="shared" si="37"/>
        <v>0.01</v>
      </c>
      <c r="E101" s="1">
        <f t="shared" si="38"/>
        <v>0.05</v>
      </c>
      <c r="F101" s="1">
        <f t="shared" si="39"/>
        <v>0.03</v>
      </c>
      <c r="G101" s="2">
        <f t="shared" si="40"/>
        <v>152.89621148422563</v>
      </c>
      <c r="H101" s="2">
        <f t="shared" si="41"/>
        <v>17.814273179612346</v>
      </c>
      <c r="I101" s="2">
        <f t="shared" si="42"/>
        <v>2.6116964734230907</v>
      </c>
      <c r="J101" s="2">
        <f t="shared" ref="J101:J104" si="43">G101^B101*(H101*I101)^(1-B101)</f>
        <v>68.89754737555181</v>
      </c>
      <c r="K101" s="2">
        <f t="shared" ref="K101:K104" si="44">J101/I101</f>
        <v>26.380380751232309</v>
      </c>
      <c r="L101" s="2">
        <f t="shared" si="26"/>
        <v>3.2862902168165116</v>
      </c>
      <c r="M101" s="2">
        <f t="shared" ref="M101:M104" si="45">C101*(1/L101)^(1-B101)-E101</f>
        <v>4.0123289134158829E-2</v>
      </c>
      <c r="N101" s="2">
        <f t="shared" si="29"/>
        <v>0.04</v>
      </c>
      <c r="O101" s="2">
        <f t="shared" ref="O101:O104" si="46">B101*(M101-F101-D101)+F101</f>
        <v>3.0040685414272413E-2</v>
      </c>
      <c r="P101" s="2">
        <f t="shared" si="30"/>
        <v>3.2930116186270708</v>
      </c>
      <c r="Q101" s="2">
        <f t="shared" si="31"/>
        <v>26.398173851037029</v>
      </c>
      <c r="R101" s="2">
        <f t="shared" si="32"/>
        <v>3.2726205805145128</v>
      </c>
      <c r="S101" s="2">
        <f t="shared" si="33"/>
        <v>3.2732948354505527</v>
      </c>
    </row>
    <row r="102" spans="1:19" x14ac:dyDescent="0.25">
      <c r="A102" s="1">
        <f t="shared" si="34"/>
        <v>97</v>
      </c>
      <c r="B102" s="1">
        <f t="shared" si="35"/>
        <v>0.33</v>
      </c>
      <c r="C102" s="1">
        <f t="shared" si="36"/>
        <v>0.2</v>
      </c>
      <c r="D102" s="1">
        <f t="shared" si="37"/>
        <v>0.01</v>
      </c>
      <c r="E102" s="1">
        <f t="shared" si="38"/>
        <v>0.05</v>
      </c>
      <c r="F102" s="1">
        <f t="shared" si="39"/>
        <v>0.03</v>
      </c>
      <c r="G102" s="2">
        <f t="shared" si="40"/>
        <v>159.15564519812301</v>
      </c>
      <c r="H102" s="2">
        <f t="shared" si="41"/>
        <v>18.356798567018078</v>
      </c>
      <c r="I102" s="2">
        <f t="shared" si="42"/>
        <v>2.637944459354125</v>
      </c>
      <c r="J102" s="2">
        <f t="shared" si="43"/>
        <v>71.712227206225165</v>
      </c>
      <c r="K102" s="2">
        <f t="shared" si="44"/>
        <v>27.184888958497332</v>
      </c>
      <c r="L102" s="2">
        <f t="shared" si="26"/>
        <v>3.2866954056691156</v>
      </c>
      <c r="M102" s="2">
        <f t="shared" si="45"/>
        <v>4.0115844922691976E-2</v>
      </c>
      <c r="N102" s="2">
        <f t="shared" si="29"/>
        <v>0.04</v>
      </c>
      <c r="O102" s="2">
        <f t="shared" si="46"/>
        <v>3.0038228824488353E-2</v>
      </c>
      <c r="P102" s="2">
        <f t="shared" si="30"/>
        <v>3.2930116186270708</v>
      </c>
      <c r="Q102" s="2">
        <f t="shared" si="31"/>
        <v>27.202117932894282</v>
      </c>
      <c r="R102" s="2">
        <f t="shared" si="32"/>
        <v>3.3026612659287853</v>
      </c>
      <c r="S102" s="2">
        <f t="shared" si="33"/>
        <v>3.3032948354505529</v>
      </c>
    </row>
    <row r="103" spans="1:19" x14ac:dyDescent="0.25">
      <c r="A103" s="1">
        <f t="shared" si="34"/>
        <v>98</v>
      </c>
      <c r="B103" s="1">
        <f t="shared" si="35"/>
        <v>0.33</v>
      </c>
      <c r="C103" s="1">
        <f t="shared" si="36"/>
        <v>0.2</v>
      </c>
      <c r="D103" s="1">
        <f t="shared" si="37"/>
        <v>0.01</v>
      </c>
      <c r="E103" s="1">
        <f t="shared" si="38"/>
        <v>0.05</v>
      </c>
      <c r="F103" s="1">
        <f t="shared" si="39"/>
        <v>0.03</v>
      </c>
      <c r="G103" s="2">
        <f t="shared" si="40"/>
        <v>165.67010122420888</v>
      </c>
      <c r="H103" s="2">
        <f t="shared" si="41"/>
        <v>18.915846312255201</v>
      </c>
      <c r="I103" s="2">
        <f t="shared" si="42"/>
        <v>2.6644562419293889</v>
      </c>
      <c r="J103" s="2">
        <f t="shared" si="43"/>
        <v>74.641712127942498</v>
      </c>
      <c r="K103" s="2">
        <f t="shared" si="44"/>
        <v>28.013862998888232</v>
      </c>
      <c r="L103" s="2">
        <f t="shared" si="26"/>
        <v>3.2870761746989507</v>
      </c>
      <c r="M103" s="2">
        <f t="shared" si="45"/>
        <v>4.0108850753856312E-2</v>
      </c>
      <c r="N103" s="2">
        <f t="shared" si="29"/>
        <v>0.04</v>
      </c>
      <c r="O103" s="2">
        <f t="shared" si="46"/>
        <v>3.0035920748772583E-2</v>
      </c>
      <c r="P103" s="2">
        <f t="shared" si="30"/>
        <v>3.2930116186270708</v>
      </c>
      <c r="Q103" s="2">
        <f t="shared" si="31"/>
        <v>28.030545757089183</v>
      </c>
      <c r="R103" s="2">
        <f t="shared" si="32"/>
        <v>3.3326994947532738</v>
      </c>
      <c r="S103" s="2">
        <f t="shared" si="33"/>
        <v>3.3332948354505527</v>
      </c>
    </row>
    <row r="104" spans="1:19" x14ac:dyDescent="0.25">
      <c r="A104" s="1">
        <f t="shared" si="34"/>
        <v>99</v>
      </c>
      <c r="B104" s="1">
        <f t="shared" si="35"/>
        <v>0.33</v>
      </c>
      <c r="C104" s="1">
        <f t="shared" si="36"/>
        <v>0.2</v>
      </c>
      <c r="D104" s="1">
        <f t="shared" si="37"/>
        <v>0.01</v>
      </c>
      <c r="E104" s="1">
        <f t="shared" si="38"/>
        <v>0.05</v>
      </c>
      <c r="F104" s="1">
        <f t="shared" si="39"/>
        <v>0.03</v>
      </c>
      <c r="G104" s="2">
        <f t="shared" si="40"/>
        <v>172.44999660623461</v>
      </c>
      <c r="H104" s="2">
        <f t="shared" si="41"/>
        <v>19.491919596031284</v>
      </c>
      <c r="I104" s="2">
        <f t="shared" si="42"/>
        <v>2.6912344723492336</v>
      </c>
      <c r="J104" s="2">
        <f t="shared" si="43"/>
        <v>77.690688844523606</v>
      </c>
      <c r="K104" s="2">
        <f t="shared" si="44"/>
        <v>28.868049084071746</v>
      </c>
      <c r="L104" s="2">
        <f t="shared" si="26"/>
        <v>3.2874339948926958</v>
      </c>
      <c r="M104" s="2">
        <f t="shared" si="45"/>
        <v>4.0102279354541748E-2</v>
      </c>
      <c r="N104" s="2">
        <f t="shared" si="29"/>
        <v>0.04</v>
      </c>
      <c r="O104" s="2">
        <f t="shared" si="46"/>
        <v>3.0033752186998774E-2</v>
      </c>
      <c r="P104" s="2">
        <f t="shared" si="30"/>
        <v>3.2930116186270708</v>
      </c>
      <c r="Q104" s="2">
        <f t="shared" si="31"/>
        <v>28.884202964584063</v>
      </c>
      <c r="R104" s="2">
        <f t="shared" si="32"/>
        <v>3.3627354155020464</v>
      </c>
      <c r="S104" s="2">
        <f t="shared" si="33"/>
        <v>3.363294835450553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51EA-85F2-6E40-9B21-3826563E3D7C}">
  <dimension ref="A1"/>
  <sheetViews>
    <sheetView tabSelected="1" workbookViewId="0">
      <selection activeCell="O31" sqref="O3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Solow Model</vt:lpstr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Dietrich E</dc:creator>
  <cp:lastModifiedBy>Vollrath, Dietrich E</cp:lastModifiedBy>
  <dcterms:created xsi:type="dcterms:W3CDTF">2022-12-22T22:53:32Z</dcterms:created>
  <dcterms:modified xsi:type="dcterms:W3CDTF">2026-02-25T14:34:36Z</dcterms:modified>
</cp:coreProperties>
</file>